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3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<sst xmlns="http://schemas.openxmlformats.org/spreadsheetml/2006/main" count="190" uniqueCount="85">
  <si>
    <t>AL</t>
  </si>
  <si>
    <t>Balt</t>
  </si>
  <si>
    <t>Bos</t>
  </si>
  <si>
    <t>Chi</t>
  </si>
  <si>
    <t>Cle</t>
  </si>
  <si>
    <t>Det</t>
  </si>
  <si>
    <t xml:space="preserve">KC </t>
  </si>
  <si>
    <t>NY</t>
  </si>
  <si>
    <t>Phi</t>
  </si>
  <si>
    <t xml:space="preserve">StL </t>
  </si>
  <si>
    <t>Was</t>
  </si>
  <si>
    <t>AL Avg</t>
  </si>
  <si>
    <t>NL</t>
  </si>
  <si>
    <t xml:space="preserve">Brk </t>
  </si>
  <si>
    <t>Cin</t>
  </si>
  <si>
    <t xml:space="preserve">LA </t>
  </si>
  <si>
    <t xml:space="preserve">Mil  </t>
  </si>
  <si>
    <t xml:space="preserve">NYG  </t>
  </si>
  <si>
    <t>Pit</t>
  </si>
  <si>
    <t>StL</t>
  </si>
  <si>
    <t>SF</t>
  </si>
  <si>
    <t>NL Avg</t>
  </si>
  <si>
    <t>ML Avg</t>
  </si>
  <si>
    <t>% Inc</t>
  </si>
  <si>
    <t>Inflation</t>
  </si>
  <si>
    <t>% Attend.</t>
  </si>
  <si>
    <t>LA/Cal</t>
  </si>
  <si>
    <t>Min</t>
  </si>
  <si>
    <t>Oak</t>
  </si>
  <si>
    <t>Atl</t>
  </si>
  <si>
    <t>Hou</t>
  </si>
  <si>
    <t>NYM</t>
  </si>
  <si>
    <t>Cal</t>
  </si>
  <si>
    <t xml:space="preserve">Sea </t>
  </si>
  <si>
    <t>Tex</t>
  </si>
  <si>
    <t>Mon*</t>
  </si>
  <si>
    <t>SD</t>
  </si>
  <si>
    <t>Salaries</t>
  </si>
  <si>
    <t>N/A</t>
  </si>
  <si>
    <t>Tor*</t>
  </si>
  <si>
    <t>* - Canadian-dollar data converted to U.S. dollars, using historic exchange rates from http://pacific.commerce.ubc.ca/xr/CADpages.pdf</t>
  </si>
  <si>
    <t>2001A</t>
  </si>
  <si>
    <t>Anaheim</t>
  </si>
  <si>
    <t>Baltimore</t>
  </si>
  <si>
    <t>Boston</t>
  </si>
  <si>
    <t>Chi W Sox</t>
  </si>
  <si>
    <t>Cleveland</t>
  </si>
  <si>
    <t>Detroit</t>
  </si>
  <si>
    <t>KC</t>
  </si>
  <si>
    <t>Milwaukee</t>
  </si>
  <si>
    <t>Minnesota</t>
  </si>
  <si>
    <t>NY Yanks</t>
  </si>
  <si>
    <t>Oakland</t>
  </si>
  <si>
    <t>Seattle</t>
  </si>
  <si>
    <t>Tampa Bay</t>
  </si>
  <si>
    <t>N/L</t>
  </si>
  <si>
    <t>Texas</t>
  </si>
  <si>
    <t>Toronto</t>
  </si>
  <si>
    <t>Arizona</t>
  </si>
  <si>
    <t>Atlanta</t>
  </si>
  <si>
    <t>Chi Cubs</t>
  </si>
  <si>
    <t>Cincinnati</t>
  </si>
  <si>
    <t>Colorado</t>
  </si>
  <si>
    <t xml:space="preserve">Florida </t>
  </si>
  <si>
    <t>Houston</t>
  </si>
  <si>
    <t>Los Angeles</t>
  </si>
  <si>
    <t>Montreal</t>
  </si>
  <si>
    <t>NY Mets</t>
  </si>
  <si>
    <t>Philadelphia</t>
  </si>
  <si>
    <t>Pittsburgh</t>
  </si>
  <si>
    <t>St. Louis</t>
  </si>
  <si>
    <t>San Diego</t>
  </si>
  <si>
    <t>San Francisco</t>
  </si>
  <si>
    <t xml:space="preserve">Inflation  </t>
  </si>
  <si>
    <t xml:space="preserve">Salaries  </t>
  </si>
  <si>
    <t>NOTE: From 1997-2001, club seats included in computation. 2001A and 2002-04 exclude premium seats.</t>
  </si>
  <si>
    <t>Sources:</t>
  </si>
  <si>
    <t>Ticket price data computed from The Sporting News and The Sporting News Baseball Dope Book, 1950-85; Team Marketing Report data, 1991-2004.</t>
  </si>
  <si>
    <t>Inflation rate taken from Minneapolis Federal Reserve Bank chart at http://minneapolisfed.org/economy/calc/hist1913.html</t>
  </si>
  <si>
    <t>Salaries computed from annual MLBPA average salary reports for 1967-2002.</t>
  </si>
  <si>
    <t>Attendance taken from Total Baseball (7th ed.), and STATS Inc. (2001), adjusted to exclude attendance of first-year expansion teams and all seasons with games lost to labor stoppages.</t>
  </si>
  <si>
    <t>Rules:</t>
  </si>
  <si>
    <t>If no other information, price club seats equal to highest priced regular seats</t>
  </si>
  <si>
    <t>Fill in missing capacity information from following season, if necessary</t>
  </si>
  <si>
    <t>Where a range of prices is given, use the midpoint.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</si>
</sst>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Alignment="1">
      <alignment/>
    </xf>
    <xf numFmtId="2" fontId="3" fillId="0" borderId="0" xfId="0" applyAlignment="1">
      <alignment/>
    </xf>
    <xf numFmtId="164" fontId="0" fillId="0" borderId="0" xfId="0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186"/>
  <sheetViews>
    <sheetView tabSelected="1" workbookViewId="0" topLeftCell="B1">
      <selection activeCell="C178" sqref="C178"/>
    </sheetView>
  </sheetViews>
  <sheetFormatPr defaultColWidth="9.140625" defaultRowHeight="12.75"/>
  <cols>
    <col min="1" max="1" width="8.28125" style="0" customWidth="1"/>
    <col min="2" max="2" width="9.57421875" style="0" customWidth="1"/>
    <col min="3" max="14" width="6.7109375" style="0" customWidth="1"/>
  </cols>
  <sheetData>
    <row r="2" spans="3:13" ht="12.75">
      <c r="C2">
        <v>1950</v>
      </c>
      <c r="D2">
        <v>1951</v>
      </c>
      <c r="E2">
        <v>1952</v>
      </c>
      <c r="F2">
        <v>1953</v>
      </c>
      <c r="G2">
        <v>1954</v>
      </c>
      <c r="H2">
        <v>1955</v>
      </c>
      <c r="I2">
        <v>1956</v>
      </c>
      <c r="J2">
        <v>1957</v>
      </c>
      <c r="K2">
        <v>1958</v>
      </c>
      <c r="L2">
        <v>1959</v>
      </c>
      <c r="M2">
        <v>1960</v>
      </c>
    </row>
    <row r="3" spans="1:13" ht="12.75">
      <c r="A3" t="s">
        <v>0</v>
      </c>
      <c r="B3" t="s">
        <v>1</v>
      </c>
      <c r="C3" s="1"/>
      <c r="D3" s="1"/>
      <c r="E3" s="1"/>
      <c r="F3" s="1"/>
      <c r="G3" s="2">
        <v>1.76</v>
      </c>
      <c r="H3" s="1">
        <v>1.63</v>
      </c>
      <c r="I3" s="1">
        <v>1.63</v>
      </c>
      <c r="J3" s="1">
        <v>1.63</v>
      </c>
      <c r="K3" s="1">
        <v>1.63</v>
      </c>
      <c r="L3" s="1">
        <v>1.63</v>
      </c>
      <c r="M3" s="1">
        <v>1.71</v>
      </c>
    </row>
    <row r="4" spans="2:13" ht="12.75">
      <c r="B4" t="s">
        <v>2</v>
      </c>
      <c r="C4">
        <v>1.56</v>
      </c>
      <c r="D4" s="1">
        <v>1.57</v>
      </c>
      <c r="E4" s="1">
        <v>1.57</v>
      </c>
      <c r="F4" s="1">
        <v>1.57</v>
      </c>
      <c r="G4" s="1">
        <v>1.7</v>
      </c>
      <c r="H4" s="1">
        <v>1.7</v>
      </c>
      <c r="I4" s="1">
        <v>1.7</v>
      </c>
      <c r="J4" s="1">
        <v>1.7</v>
      </c>
      <c r="K4" s="1">
        <v>1.76</v>
      </c>
      <c r="L4" s="1">
        <v>1.76</v>
      </c>
      <c r="M4" s="1">
        <v>1.76</v>
      </c>
    </row>
    <row r="5" spans="2:13" ht="12.75">
      <c r="B5" t="s">
        <v>3</v>
      </c>
      <c r="C5" s="1">
        <v>1.44</v>
      </c>
      <c r="D5" s="1">
        <v>1.4</v>
      </c>
      <c r="E5" s="1">
        <v>1.44</v>
      </c>
      <c r="F5" s="1">
        <v>1.64</v>
      </c>
      <c r="G5" s="1">
        <v>1.64</v>
      </c>
      <c r="H5" s="1">
        <v>1.64</v>
      </c>
      <c r="I5" s="1">
        <v>1.64</v>
      </c>
      <c r="J5" s="1">
        <v>1.82</v>
      </c>
      <c r="K5" s="1">
        <v>1.86</v>
      </c>
      <c r="L5" s="1">
        <v>1.86</v>
      </c>
      <c r="M5" s="1">
        <v>2.01</v>
      </c>
    </row>
    <row r="6" spans="2:13" ht="12.75">
      <c r="B6" t="s">
        <v>4</v>
      </c>
      <c r="C6" s="1">
        <v>1.45</v>
      </c>
      <c r="D6" s="1">
        <v>1.44</v>
      </c>
      <c r="E6" s="1">
        <v>1.58</v>
      </c>
      <c r="F6" s="1">
        <v>1.58</v>
      </c>
      <c r="G6" s="1">
        <v>1.58</v>
      </c>
      <c r="H6" s="1">
        <v>1.58</v>
      </c>
      <c r="I6" s="1">
        <v>1.58</v>
      </c>
      <c r="J6" s="1">
        <v>1.68</v>
      </c>
      <c r="K6" s="1">
        <v>1.68</v>
      </c>
      <c r="L6" s="1">
        <v>1.68</v>
      </c>
      <c r="M6" s="1">
        <v>1.92</v>
      </c>
    </row>
    <row r="7" spans="2:13" ht="12.75">
      <c r="B7" t="s">
        <v>5</v>
      </c>
      <c r="C7" s="1">
        <v>1.4</v>
      </c>
      <c r="D7" s="1">
        <v>1.37</v>
      </c>
      <c r="E7" s="1">
        <v>1.5</v>
      </c>
      <c r="F7" s="1">
        <v>1.54</v>
      </c>
      <c r="G7" s="1">
        <v>1.43</v>
      </c>
      <c r="H7" s="1">
        <v>1.54</v>
      </c>
      <c r="I7" s="1">
        <v>1.54</v>
      </c>
      <c r="J7" s="1">
        <v>1.72</v>
      </c>
      <c r="K7" s="1">
        <v>1.74</v>
      </c>
      <c r="L7" s="1">
        <v>1.74</v>
      </c>
      <c r="M7" s="1">
        <v>1.74</v>
      </c>
    </row>
    <row r="8" spans="2:13" ht="12.75">
      <c r="B8" t="s">
        <v>6</v>
      </c>
      <c r="C8" s="1"/>
      <c r="D8" s="1"/>
      <c r="E8" s="1"/>
      <c r="F8" s="1"/>
      <c r="G8" s="1"/>
      <c r="H8" s="2">
        <v>1.98</v>
      </c>
      <c r="I8" s="1">
        <v>2.1</v>
      </c>
      <c r="J8" s="1">
        <v>2.18</v>
      </c>
      <c r="K8" s="1">
        <v>2.18</v>
      </c>
      <c r="L8" s="1">
        <v>2.27</v>
      </c>
      <c r="M8" s="1">
        <v>2.27</v>
      </c>
    </row>
    <row r="9" spans="2:13" ht="12.75">
      <c r="B9" t="s">
        <v>7</v>
      </c>
      <c r="C9" s="1">
        <v>1.69</v>
      </c>
      <c r="D9" s="1">
        <v>1.69</v>
      </c>
      <c r="E9" s="1">
        <v>1.69</v>
      </c>
      <c r="F9" s="1">
        <v>1.69</v>
      </c>
      <c r="G9" s="1">
        <v>1.83</v>
      </c>
      <c r="H9" s="1">
        <v>1.91</v>
      </c>
      <c r="I9" s="1">
        <v>1.91</v>
      </c>
      <c r="J9" s="1">
        <v>1.91</v>
      </c>
      <c r="K9" s="1">
        <v>1.91</v>
      </c>
      <c r="L9" s="1">
        <v>2.12</v>
      </c>
      <c r="M9" s="1">
        <v>2.12</v>
      </c>
    </row>
    <row r="10" spans="2:13" ht="12.75">
      <c r="B10" t="s">
        <v>8</v>
      </c>
      <c r="C10" s="1">
        <v>1.59</v>
      </c>
      <c r="D10" s="1">
        <v>1.59</v>
      </c>
      <c r="E10" s="1">
        <v>1.65</v>
      </c>
      <c r="F10" s="1">
        <v>1.65</v>
      </c>
      <c r="G10" s="1">
        <v>1.65</v>
      </c>
      <c r="H10" s="1"/>
      <c r="I10" s="1"/>
      <c r="J10" s="1"/>
      <c r="K10" s="1"/>
      <c r="L10" s="1"/>
      <c r="M10" s="1"/>
    </row>
    <row r="11" spans="2:13" ht="12.75">
      <c r="B11" t="s">
        <v>9</v>
      </c>
      <c r="C11" s="1">
        <v>1.66</v>
      </c>
      <c r="D11" s="1">
        <v>1.64</v>
      </c>
      <c r="E11" s="1">
        <v>1.7</v>
      </c>
      <c r="F11" s="1">
        <v>1.7</v>
      </c>
      <c r="G11" s="1"/>
      <c r="H11" s="1"/>
      <c r="I11" s="1"/>
      <c r="J11" s="1"/>
      <c r="K11" s="1"/>
      <c r="L11" s="1"/>
      <c r="M11" s="1"/>
    </row>
    <row r="12" spans="2:13" ht="12.75">
      <c r="B12" t="s">
        <v>10</v>
      </c>
      <c r="C12" s="1">
        <v>1.24</v>
      </c>
      <c r="D12" s="1">
        <v>1.28</v>
      </c>
      <c r="E12" s="1">
        <v>1.28</v>
      </c>
      <c r="F12" s="1">
        <v>1.35</v>
      </c>
      <c r="G12" s="1">
        <v>1.61</v>
      </c>
      <c r="H12" s="1">
        <v>1.58</v>
      </c>
      <c r="I12" s="1">
        <v>1.62</v>
      </c>
      <c r="J12" s="1">
        <v>1.61</v>
      </c>
      <c r="K12" s="1">
        <v>1.61</v>
      </c>
      <c r="L12" s="1">
        <v>1.61</v>
      </c>
      <c r="M12" s="1">
        <v>1.82</v>
      </c>
    </row>
    <row r="13" spans="2:13" ht="12.75">
      <c r="B13" t="s">
        <v>11</v>
      </c>
      <c r="C13" s="1">
        <f aca="true" t="shared" si="0" ref="C13:M13">SUM(C3:C12)/8</f>
        <v>1.50375</v>
      </c>
      <c r="D13" s="1">
        <f t="shared" si="0"/>
        <v>1.4975</v>
      </c>
      <c r="E13" s="1">
        <f t="shared" si="0"/>
        <v>1.5512499999999998</v>
      </c>
      <c r="F13" s="1">
        <f t="shared" si="0"/>
        <v>1.5899999999999999</v>
      </c>
      <c r="G13" s="1">
        <f t="shared" si="0"/>
        <v>1.65</v>
      </c>
      <c r="H13" s="1">
        <f t="shared" si="0"/>
        <v>1.695</v>
      </c>
      <c r="I13" s="1">
        <f t="shared" si="0"/>
        <v>1.7149999999999999</v>
      </c>
      <c r="J13" s="1">
        <f t="shared" si="0"/>
        <v>1.78125</v>
      </c>
      <c r="K13" s="1">
        <f t="shared" si="0"/>
        <v>1.79625</v>
      </c>
      <c r="L13" s="1">
        <f t="shared" si="0"/>
        <v>1.8337499999999998</v>
      </c>
      <c r="M13" s="1">
        <f t="shared" si="0"/>
        <v>1.9187499999999997</v>
      </c>
    </row>
    <row r="14" spans="3:13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t="s">
        <v>12</v>
      </c>
      <c r="B15" t="s">
        <v>2</v>
      </c>
      <c r="C15" s="1">
        <v>1.43</v>
      </c>
      <c r="D15" s="1">
        <v>1.43</v>
      </c>
      <c r="E15" s="1">
        <v>1.43</v>
      </c>
      <c r="F15" s="1"/>
      <c r="G15" s="1"/>
      <c r="H15" s="1"/>
      <c r="I15" s="1"/>
      <c r="J15" s="1"/>
      <c r="K15" s="1"/>
      <c r="L15" s="1"/>
      <c r="M15" s="1"/>
    </row>
    <row r="16" spans="2:13" ht="12.75">
      <c r="B16" t="s">
        <v>13</v>
      </c>
      <c r="C16" s="1">
        <v>1.66</v>
      </c>
      <c r="D16" s="1">
        <v>1.66</v>
      </c>
      <c r="E16" s="1">
        <v>1.69</v>
      </c>
      <c r="F16" s="1">
        <v>1.69</v>
      </c>
      <c r="G16" s="1">
        <v>1.68</v>
      </c>
      <c r="H16" s="1">
        <v>1.81</v>
      </c>
      <c r="I16" s="1">
        <v>1.81</v>
      </c>
      <c r="J16" s="1">
        <v>1.81</v>
      </c>
      <c r="K16" s="1"/>
      <c r="L16" s="1"/>
      <c r="M16" s="1"/>
    </row>
    <row r="17" spans="2:13" ht="12.75">
      <c r="B17" t="s">
        <v>3</v>
      </c>
      <c r="C17" s="1">
        <v>1.44</v>
      </c>
      <c r="D17" s="1">
        <v>1.44</v>
      </c>
      <c r="E17" s="1">
        <v>1.62</v>
      </c>
      <c r="F17" s="1">
        <v>1.68</v>
      </c>
      <c r="G17" s="1">
        <v>1.68</v>
      </c>
      <c r="H17" s="1">
        <v>1.68</v>
      </c>
      <c r="I17" s="1">
        <v>1.68</v>
      </c>
      <c r="J17" s="1">
        <v>1.68</v>
      </c>
      <c r="K17" s="1">
        <v>1.82</v>
      </c>
      <c r="L17" s="1">
        <v>1.82</v>
      </c>
      <c r="M17" s="1">
        <v>1.83</v>
      </c>
    </row>
    <row r="18" spans="2:13" ht="12.75">
      <c r="B18" t="s">
        <v>14</v>
      </c>
      <c r="C18" s="1">
        <v>1.6</v>
      </c>
      <c r="D18" s="1">
        <v>1.59</v>
      </c>
      <c r="E18" s="1">
        <v>1.6</v>
      </c>
      <c r="F18" s="1">
        <v>1.63</v>
      </c>
      <c r="G18" s="1">
        <v>1.72</v>
      </c>
      <c r="H18" s="1">
        <v>1.72</v>
      </c>
      <c r="I18" s="1">
        <v>1.74</v>
      </c>
      <c r="J18" s="1">
        <v>1.85</v>
      </c>
      <c r="K18" s="1">
        <v>1.85</v>
      </c>
      <c r="L18" s="1">
        <v>1.86</v>
      </c>
      <c r="M18" s="1">
        <v>2.09</v>
      </c>
    </row>
    <row r="19" spans="2:13" ht="12.75">
      <c r="B19" t="s">
        <v>15</v>
      </c>
      <c r="C19" s="1"/>
      <c r="D19" s="1"/>
      <c r="E19" s="1"/>
      <c r="F19" s="1"/>
      <c r="G19" s="1"/>
      <c r="H19" s="1"/>
      <c r="I19" s="1"/>
      <c r="J19" s="1"/>
      <c r="K19" s="2">
        <v>2.03</v>
      </c>
      <c r="L19" s="1">
        <v>2.03</v>
      </c>
      <c r="M19" s="1">
        <v>2.04</v>
      </c>
    </row>
    <row r="20" spans="2:13" ht="12.75">
      <c r="B20" t="s">
        <v>16</v>
      </c>
      <c r="C20" s="1"/>
      <c r="D20" s="1"/>
      <c r="E20" s="1"/>
      <c r="F20" s="2">
        <v>1.65</v>
      </c>
      <c r="G20" s="1">
        <v>1.59</v>
      </c>
      <c r="H20" s="1">
        <v>1.74</v>
      </c>
      <c r="I20" s="1">
        <v>1.74</v>
      </c>
      <c r="J20" s="1">
        <v>1.81</v>
      </c>
      <c r="K20" s="1">
        <v>1.89</v>
      </c>
      <c r="L20" s="1">
        <v>1.89</v>
      </c>
      <c r="M20" s="1">
        <v>1.89</v>
      </c>
    </row>
    <row r="21" spans="2:13" ht="12.75">
      <c r="B21" t="s">
        <v>17</v>
      </c>
      <c r="C21" s="1">
        <v>1.41</v>
      </c>
      <c r="D21" s="1">
        <v>1.51</v>
      </c>
      <c r="E21" s="1">
        <v>1.51</v>
      </c>
      <c r="F21" s="1">
        <v>1.51</v>
      </c>
      <c r="G21" s="1">
        <v>1.51</v>
      </c>
      <c r="H21" s="1">
        <v>1.57</v>
      </c>
      <c r="I21" s="1">
        <v>1.57</v>
      </c>
      <c r="J21" s="1">
        <v>1.57</v>
      </c>
      <c r="K21" s="1"/>
      <c r="L21" s="1"/>
      <c r="M21" s="1"/>
    </row>
    <row r="22" spans="2:13" ht="12.75">
      <c r="B22" t="s">
        <v>8</v>
      </c>
      <c r="C22" s="1">
        <v>1.59</v>
      </c>
      <c r="D22" s="1">
        <v>1.59</v>
      </c>
      <c r="E22" s="1">
        <v>1.65</v>
      </c>
      <c r="F22" s="1">
        <v>1.65</v>
      </c>
      <c r="G22" s="1">
        <v>1.65</v>
      </c>
      <c r="H22" s="1">
        <v>1.77</v>
      </c>
      <c r="I22" s="1">
        <v>1.77</v>
      </c>
      <c r="J22" s="1">
        <v>1.77</v>
      </c>
      <c r="K22" s="1">
        <v>1.77</v>
      </c>
      <c r="L22" s="1">
        <v>1.77</v>
      </c>
      <c r="M22" s="1">
        <v>1.78</v>
      </c>
    </row>
    <row r="23" spans="2:13" ht="12.75">
      <c r="B23" t="s">
        <v>18</v>
      </c>
      <c r="C23" s="1">
        <v>1.82</v>
      </c>
      <c r="D23" s="1">
        <v>1.82</v>
      </c>
      <c r="E23" s="1">
        <v>1.82</v>
      </c>
      <c r="F23" s="1">
        <v>1.81</v>
      </c>
      <c r="G23" s="1">
        <v>1.81</v>
      </c>
      <c r="H23" s="1">
        <v>1.81</v>
      </c>
      <c r="I23" s="1">
        <v>1.81</v>
      </c>
      <c r="J23" s="1">
        <v>1.95</v>
      </c>
      <c r="K23" s="1">
        <v>2.26</v>
      </c>
      <c r="L23" s="1">
        <v>1.98</v>
      </c>
      <c r="M23" s="1">
        <v>2.01</v>
      </c>
    </row>
    <row r="24" spans="2:13" ht="12.75">
      <c r="B24" t="s">
        <v>19</v>
      </c>
      <c r="C24" s="1">
        <v>1.69</v>
      </c>
      <c r="D24" s="1">
        <v>1.69</v>
      </c>
      <c r="E24" s="1">
        <v>1.7</v>
      </c>
      <c r="F24" s="1">
        <v>1.7</v>
      </c>
      <c r="G24" s="1">
        <v>1.73</v>
      </c>
      <c r="H24" s="1">
        <v>1.73</v>
      </c>
      <c r="I24" s="1">
        <v>1.73</v>
      </c>
      <c r="J24" s="1">
        <v>1.72</v>
      </c>
      <c r="K24" s="1">
        <v>1.71</v>
      </c>
      <c r="L24" s="1">
        <v>1.85</v>
      </c>
      <c r="M24" s="1">
        <v>1.85</v>
      </c>
    </row>
    <row r="25" spans="2:13" ht="12.75">
      <c r="B25" t="s">
        <v>20</v>
      </c>
      <c r="C25" s="1"/>
      <c r="D25" s="1"/>
      <c r="E25" s="1"/>
      <c r="F25" s="1"/>
      <c r="G25" s="1"/>
      <c r="H25" s="1"/>
      <c r="I25" s="1"/>
      <c r="J25" s="1"/>
      <c r="K25" s="2">
        <v>2.47</v>
      </c>
      <c r="L25" s="1">
        <v>2.52</v>
      </c>
      <c r="M25" s="2">
        <v>2.55</v>
      </c>
    </row>
    <row r="26" spans="2:13" ht="12.75">
      <c r="B26" t="s">
        <v>21</v>
      </c>
      <c r="C26" s="1">
        <f aca="true" t="shared" si="1" ref="C26:M26">SUM(C15:C25)/8</f>
        <v>1.5799999999999998</v>
      </c>
      <c r="D26" s="1">
        <f t="shared" si="1"/>
        <v>1.5912499999999998</v>
      </c>
      <c r="E26" s="1">
        <f t="shared" si="1"/>
        <v>1.6275</v>
      </c>
      <c r="F26" s="1">
        <f t="shared" si="1"/>
        <v>1.665</v>
      </c>
      <c r="G26" s="1">
        <f t="shared" si="1"/>
        <v>1.6712500000000001</v>
      </c>
      <c r="H26" s="1">
        <f t="shared" si="1"/>
        <v>1.72875</v>
      </c>
      <c r="I26" s="1">
        <f t="shared" si="1"/>
        <v>1.7312500000000002</v>
      </c>
      <c r="J26" s="1">
        <f t="shared" si="1"/>
        <v>1.77</v>
      </c>
      <c r="K26" s="1">
        <f t="shared" si="1"/>
        <v>1.9749999999999999</v>
      </c>
      <c r="L26" s="1">
        <f t="shared" si="1"/>
        <v>1.9649999999999999</v>
      </c>
      <c r="M26" s="1">
        <f t="shared" si="1"/>
        <v>2.005</v>
      </c>
    </row>
    <row r="27" spans="2:13" ht="12.75">
      <c r="B27" t="s">
        <v>22</v>
      </c>
      <c r="C27" s="1">
        <f aca="true" t="shared" si="2" ref="C27:M27">(SUM(C3:C12)+SUM(C15:C25))/16</f>
        <v>1.5418749999999999</v>
      </c>
      <c r="D27" s="1">
        <f t="shared" si="2"/>
        <v>1.544375</v>
      </c>
      <c r="E27" s="1">
        <f t="shared" si="2"/>
        <v>1.589375</v>
      </c>
      <c r="F27" s="1">
        <f t="shared" si="2"/>
        <v>1.6275</v>
      </c>
      <c r="G27" s="1">
        <f t="shared" si="2"/>
        <v>1.660625</v>
      </c>
      <c r="H27" s="1">
        <f t="shared" si="2"/>
        <v>1.711875</v>
      </c>
      <c r="I27" s="1">
        <f t="shared" si="2"/>
        <v>1.723125</v>
      </c>
      <c r="J27" s="1">
        <f t="shared" si="2"/>
        <v>1.775625</v>
      </c>
      <c r="K27" s="1">
        <f t="shared" si="2"/>
        <v>1.8856249999999999</v>
      </c>
      <c r="L27" s="1">
        <f t="shared" si="2"/>
        <v>1.8993749999999998</v>
      </c>
      <c r="M27" s="1">
        <f t="shared" si="2"/>
        <v>1.9618749999999998</v>
      </c>
    </row>
    <row r="28" spans="1:256" ht="12.75">
      <c r="A28" s="3"/>
      <c r="B28" s="3" t="s">
        <v>23</v>
      </c>
      <c r="C28" s="3"/>
      <c r="D28" s="3">
        <f aca="true" t="shared" si="3" ref="D28:M28">((D27/C27)-1)*100</f>
        <v>0.16214025131739973</v>
      </c>
      <c r="E28" s="3">
        <f t="shared" si="3"/>
        <v>2.9138000809388886</v>
      </c>
      <c r="F28" s="3">
        <f t="shared" si="3"/>
        <v>2.3987416437278863</v>
      </c>
      <c r="G28" s="3">
        <f t="shared" si="3"/>
        <v>2.035330261136714</v>
      </c>
      <c r="H28" s="3">
        <f t="shared" si="3"/>
        <v>3.086187429431697</v>
      </c>
      <c r="I28" s="3">
        <f t="shared" si="3"/>
        <v>0.6571741511500528</v>
      </c>
      <c r="J28" s="3">
        <f t="shared" si="3"/>
        <v>3.0467899891186034</v>
      </c>
      <c r="K28" s="3">
        <f t="shared" si="3"/>
        <v>6.195001759943675</v>
      </c>
      <c r="L28" s="3">
        <f t="shared" si="3"/>
        <v>0.7292011932383158</v>
      </c>
      <c r="M28" s="3">
        <f t="shared" si="3"/>
        <v>3.290556103981568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.75">
      <c r="A29" s="3"/>
      <c r="B29" s="3" t="s">
        <v>24</v>
      </c>
      <c r="C29" s="3"/>
      <c r="D29" s="3">
        <v>7.9</v>
      </c>
      <c r="E29" s="3">
        <v>1.9</v>
      </c>
      <c r="F29" s="3">
        <v>0.8</v>
      </c>
      <c r="G29" s="3">
        <v>0.7</v>
      </c>
      <c r="H29" s="3">
        <v>-0.4</v>
      </c>
      <c r="I29" s="3">
        <v>1.5</v>
      </c>
      <c r="J29" s="3">
        <v>3.3</v>
      </c>
      <c r="K29" s="3">
        <v>2.8</v>
      </c>
      <c r="L29" s="3">
        <v>0.7</v>
      </c>
      <c r="M29" s="3">
        <v>1.7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2:13" ht="12.75">
      <c r="B30" t="s">
        <v>25</v>
      </c>
      <c r="C30" s="3"/>
      <c r="D30" s="3">
        <v>-7.7</v>
      </c>
      <c r="E30" s="3">
        <v>-9.3</v>
      </c>
      <c r="F30" s="3">
        <v>-1.7</v>
      </c>
      <c r="G30" s="3">
        <v>10.8</v>
      </c>
      <c r="H30" s="3">
        <v>4.3</v>
      </c>
      <c r="I30" s="3">
        <v>-0.4</v>
      </c>
      <c r="J30" s="3">
        <v>2.9</v>
      </c>
      <c r="K30" s="3">
        <v>2.6</v>
      </c>
      <c r="L30" s="3">
        <v>9.6</v>
      </c>
      <c r="M30" s="3">
        <v>4</v>
      </c>
    </row>
    <row r="32" spans="3:10" ht="12.75">
      <c r="C32">
        <v>1961</v>
      </c>
      <c r="D32">
        <v>1962</v>
      </c>
      <c r="E32">
        <v>1963</v>
      </c>
      <c r="F32">
        <v>1964</v>
      </c>
      <c r="G32">
        <v>1965</v>
      </c>
      <c r="H32">
        <v>1966</v>
      </c>
      <c r="I32">
        <v>1967</v>
      </c>
      <c r="J32">
        <v>1968</v>
      </c>
    </row>
    <row r="33" spans="1:17" ht="12.75">
      <c r="A33" t="s">
        <v>0</v>
      </c>
      <c r="B33" t="s">
        <v>1</v>
      </c>
      <c r="C33" s="1">
        <v>1.78</v>
      </c>
      <c r="D33" s="1">
        <v>1.93</v>
      </c>
      <c r="E33" s="1"/>
      <c r="F33" s="1">
        <v>1.77</v>
      </c>
      <c r="G33" s="1">
        <v>1.77</v>
      </c>
      <c r="H33" s="1">
        <v>1.71</v>
      </c>
      <c r="I33" s="1">
        <v>1.79</v>
      </c>
      <c r="J33" s="1">
        <v>1.78</v>
      </c>
      <c r="Q33" s="1"/>
    </row>
    <row r="34" spans="2:10" ht="12.75">
      <c r="B34" t="s">
        <v>2</v>
      </c>
      <c r="C34" s="1">
        <v>2.13</v>
      </c>
      <c r="D34" s="1">
        <v>2.13</v>
      </c>
      <c r="E34" s="1"/>
      <c r="F34" s="1">
        <v>2.14</v>
      </c>
      <c r="G34" s="1">
        <v>2.14</v>
      </c>
      <c r="H34" s="1">
        <v>2.14</v>
      </c>
      <c r="I34" s="1">
        <v>2.14</v>
      </c>
      <c r="J34" s="1">
        <v>2.43</v>
      </c>
    </row>
    <row r="35" spans="2:10" ht="12.75">
      <c r="B35" t="s">
        <v>3</v>
      </c>
      <c r="C35" s="1">
        <v>2.01</v>
      </c>
      <c r="D35" s="1">
        <v>2.01</v>
      </c>
      <c r="E35" s="1"/>
      <c r="F35" s="1">
        <v>2.01</v>
      </c>
      <c r="G35" s="1">
        <v>2.16</v>
      </c>
      <c r="H35" s="1">
        <v>2.12</v>
      </c>
      <c r="I35" s="1">
        <v>2.12</v>
      </c>
      <c r="J35" s="1">
        <v>2.32</v>
      </c>
    </row>
    <row r="36" spans="2:10" ht="12.75">
      <c r="B36" t="s">
        <v>4</v>
      </c>
      <c r="C36" s="1">
        <v>1.92</v>
      </c>
      <c r="D36" s="1">
        <v>1.92</v>
      </c>
      <c r="E36" s="1"/>
      <c r="F36" s="1">
        <v>2.2</v>
      </c>
      <c r="G36" s="1">
        <v>2.2</v>
      </c>
      <c r="H36" s="1">
        <v>2.37</v>
      </c>
      <c r="I36" s="1">
        <v>2.47</v>
      </c>
      <c r="J36" s="1">
        <v>2.4</v>
      </c>
    </row>
    <row r="37" spans="2:10" ht="12.75">
      <c r="B37" t="s">
        <v>5</v>
      </c>
      <c r="C37" s="1">
        <v>1.74</v>
      </c>
      <c r="D37" s="1">
        <v>1.83</v>
      </c>
      <c r="E37" s="1"/>
      <c r="F37" s="1">
        <v>1.88</v>
      </c>
      <c r="G37" s="1">
        <v>1.83</v>
      </c>
      <c r="H37" s="1">
        <v>1.98</v>
      </c>
      <c r="I37" s="1">
        <v>2.09</v>
      </c>
      <c r="J37" s="1">
        <v>2.18</v>
      </c>
    </row>
    <row r="38" spans="2:10" ht="12.75">
      <c r="B38" t="s">
        <v>6</v>
      </c>
      <c r="C38" s="1">
        <v>2.28</v>
      </c>
      <c r="D38" s="1">
        <v>2.29</v>
      </c>
      <c r="E38" s="1"/>
      <c r="F38" s="1">
        <v>2.6</v>
      </c>
      <c r="G38" s="1">
        <v>2.6</v>
      </c>
      <c r="H38" s="1">
        <v>2.6</v>
      </c>
      <c r="I38" s="1">
        <v>2.6</v>
      </c>
      <c r="J38" s="1"/>
    </row>
    <row r="39" spans="2:10" ht="12.75">
      <c r="B39" t="s">
        <v>26</v>
      </c>
      <c r="C39" s="2">
        <v>2.82</v>
      </c>
      <c r="D39" s="2">
        <v>2.69</v>
      </c>
      <c r="E39" s="1"/>
      <c r="F39" s="1">
        <v>2.8</v>
      </c>
      <c r="G39" s="1">
        <v>2.8</v>
      </c>
      <c r="H39" s="2">
        <v>3.02</v>
      </c>
      <c r="I39" s="1">
        <v>3.02</v>
      </c>
      <c r="J39" s="1">
        <v>3.02</v>
      </c>
    </row>
    <row r="40" spans="2:10" ht="12.75">
      <c r="B40" t="s">
        <v>27</v>
      </c>
      <c r="C40" s="2">
        <v>2.35</v>
      </c>
      <c r="D40" s="1">
        <v>2.35</v>
      </c>
      <c r="E40" s="1"/>
      <c r="F40" s="1">
        <v>2.34</v>
      </c>
      <c r="G40" s="1">
        <v>2.27</v>
      </c>
      <c r="H40" s="1">
        <v>2.27</v>
      </c>
      <c r="I40" s="1">
        <v>2.27</v>
      </c>
      <c r="J40" s="1">
        <v>2.27</v>
      </c>
    </row>
    <row r="41" spans="2:10" ht="12.75">
      <c r="B41" t="s">
        <v>7</v>
      </c>
      <c r="C41" s="1">
        <v>2.12</v>
      </c>
      <c r="D41" s="1">
        <v>2.17</v>
      </c>
      <c r="E41" s="1"/>
      <c r="F41" s="1">
        <v>2.17</v>
      </c>
      <c r="G41" s="1">
        <v>2.17</v>
      </c>
      <c r="H41" s="1">
        <v>2.17</v>
      </c>
      <c r="I41" s="1">
        <v>2.17</v>
      </c>
      <c r="J41" s="1">
        <v>2.34</v>
      </c>
    </row>
    <row r="42" spans="2:10" ht="12.75">
      <c r="B42" t="s">
        <v>28</v>
      </c>
      <c r="C42" s="1"/>
      <c r="D42" s="1"/>
      <c r="E42" s="1"/>
      <c r="F42" s="1"/>
      <c r="G42" s="1"/>
      <c r="H42" s="1"/>
      <c r="I42" s="1"/>
      <c r="J42" s="2">
        <v>2.76</v>
      </c>
    </row>
    <row r="43" spans="2:10" ht="12.75">
      <c r="B43" t="s">
        <v>10</v>
      </c>
      <c r="C43" s="2">
        <v>1.78</v>
      </c>
      <c r="D43" s="1">
        <v>2.01</v>
      </c>
      <c r="E43" s="1"/>
      <c r="F43" s="1">
        <v>2.01</v>
      </c>
      <c r="G43" s="1">
        <v>2</v>
      </c>
      <c r="H43" s="1">
        <v>2</v>
      </c>
      <c r="I43" s="1">
        <v>2</v>
      </c>
      <c r="J43" s="1">
        <v>2.14</v>
      </c>
    </row>
    <row r="44" spans="2:10" ht="12.75">
      <c r="B44" t="s">
        <v>11</v>
      </c>
      <c r="C44" s="1">
        <f>SUM(C33:C43)/10</f>
        <v>2.0930000000000004</v>
      </c>
      <c r="D44" s="1">
        <f>SUM(D33:D43)/10</f>
        <v>2.133</v>
      </c>
      <c r="E44" s="1"/>
      <c r="F44" s="1">
        <f>SUM(F33:F43)/10</f>
        <v>2.1919999999999993</v>
      </c>
      <c r="G44" s="1">
        <f>SUM(G33:G43)/10</f>
        <v>2.194</v>
      </c>
      <c r="H44" s="1">
        <f>SUM(H33:H43)/10</f>
        <v>2.2380000000000004</v>
      </c>
      <c r="I44" s="1">
        <f>SUM(I33:I43)/10</f>
        <v>2.2670000000000003</v>
      </c>
      <c r="J44" s="1">
        <f>SUM(J33:J43)/10</f>
        <v>2.364</v>
      </c>
    </row>
    <row r="45" spans="3:10" ht="12.75">
      <c r="C45" s="1"/>
      <c r="D45" s="1"/>
      <c r="E45" s="1"/>
      <c r="F45" s="1"/>
      <c r="G45" s="1"/>
      <c r="H45" s="1"/>
      <c r="I45" s="1"/>
      <c r="J45" s="1"/>
    </row>
    <row r="46" spans="1:10" ht="12.75">
      <c r="A46" t="s">
        <v>12</v>
      </c>
      <c r="B46" t="s">
        <v>29</v>
      </c>
      <c r="C46" s="1"/>
      <c r="D46" s="1"/>
      <c r="E46" s="1"/>
      <c r="F46" s="1"/>
      <c r="G46" s="1"/>
      <c r="H46" s="2">
        <v>2.57</v>
      </c>
      <c r="I46" s="1">
        <v>2.69</v>
      </c>
      <c r="J46" s="1">
        <v>2.86</v>
      </c>
    </row>
    <row r="47" spans="2:10" ht="12.75">
      <c r="B47" t="s">
        <v>3</v>
      </c>
      <c r="C47" s="1">
        <v>1.83</v>
      </c>
      <c r="D47" s="1">
        <v>2.02</v>
      </c>
      <c r="E47" s="1"/>
      <c r="F47" s="1">
        <v>2.02</v>
      </c>
      <c r="G47" s="1">
        <v>2.09</v>
      </c>
      <c r="H47" s="1">
        <v>2.08</v>
      </c>
      <c r="I47" s="1">
        <v>2.08</v>
      </c>
      <c r="J47" s="1">
        <v>2.08</v>
      </c>
    </row>
    <row r="48" spans="2:10" ht="12.75">
      <c r="B48" t="s">
        <v>14</v>
      </c>
      <c r="C48" s="1">
        <v>2.09</v>
      </c>
      <c r="D48" s="1">
        <v>2.13</v>
      </c>
      <c r="E48" s="1"/>
      <c r="F48" s="1">
        <v>2.15</v>
      </c>
      <c r="G48" s="1">
        <v>2.23</v>
      </c>
      <c r="H48" s="1">
        <v>2.31</v>
      </c>
      <c r="I48" s="1">
        <v>2.31</v>
      </c>
      <c r="J48" s="1">
        <v>2.62</v>
      </c>
    </row>
    <row r="49" spans="2:10" ht="12.75">
      <c r="B49" t="s">
        <v>30</v>
      </c>
      <c r="C49" s="1"/>
      <c r="D49" s="2">
        <v>2.59</v>
      </c>
      <c r="E49" s="1"/>
      <c r="F49" s="1">
        <v>2.51</v>
      </c>
      <c r="G49" s="2">
        <v>3.14</v>
      </c>
      <c r="H49" s="1">
        <v>3.17</v>
      </c>
      <c r="I49" s="1">
        <v>3.17</v>
      </c>
      <c r="J49" s="1">
        <v>3.17</v>
      </c>
    </row>
    <row r="50" spans="2:10" ht="12.75">
      <c r="B50" t="s">
        <v>15</v>
      </c>
      <c r="C50" s="1">
        <v>2.04</v>
      </c>
      <c r="D50" s="2">
        <v>2.69</v>
      </c>
      <c r="E50" s="1"/>
      <c r="F50" s="1">
        <v>2.8</v>
      </c>
      <c r="G50" s="1">
        <v>2.8</v>
      </c>
      <c r="H50" s="1">
        <v>2.8</v>
      </c>
      <c r="I50" s="1">
        <v>2.8</v>
      </c>
      <c r="J50" s="1">
        <v>2.8</v>
      </c>
    </row>
    <row r="51" spans="2:10" ht="12.75">
      <c r="B51" t="s">
        <v>16</v>
      </c>
      <c r="C51" s="1">
        <v>2.13</v>
      </c>
      <c r="D51" s="1">
        <v>2.2</v>
      </c>
      <c r="E51" s="1"/>
      <c r="F51" s="1">
        <v>2</v>
      </c>
      <c r="G51" s="1">
        <v>2</v>
      </c>
      <c r="H51" s="1"/>
      <c r="I51" s="1"/>
      <c r="J51" s="1"/>
    </row>
    <row r="52" spans="2:10" ht="12.75">
      <c r="B52" t="s">
        <v>31</v>
      </c>
      <c r="C52" s="1"/>
      <c r="D52" s="2">
        <v>1.69</v>
      </c>
      <c r="E52" s="1"/>
      <c r="F52" s="2">
        <v>2.84</v>
      </c>
      <c r="G52" s="1">
        <v>2.84</v>
      </c>
      <c r="H52" s="1">
        <v>2.49</v>
      </c>
      <c r="I52" s="1">
        <v>2.49</v>
      </c>
      <c r="J52" s="1">
        <v>2.49</v>
      </c>
    </row>
    <row r="53" spans="2:10" ht="12.75">
      <c r="B53" t="s">
        <v>8</v>
      </c>
      <c r="C53" s="1">
        <v>1.92</v>
      </c>
      <c r="D53" s="1">
        <v>1.92</v>
      </c>
      <c r="E53" s="1"/>
      <c r="F53" s="1">
        <v>1.95</v>
      </c>
      <c r="G53" s="1">
        <v>1.95</v>
      </c>
      <c r="H53" s="1">
        <v>1.95</v>
      </c>
      <c r="I53" s="1">
        <v>1.95</v>
      </c>
      <c r="J53" s="1">
        <v>1.95</v>
      </c>
    </row>
    <row r="54" spans="2:10" ht="12.75">
      <c r="B54" t="s">
        <v>18</v>
      </c>
      <c r="C54" s="1">
        <v>2.01</v>
      </c>
      <c r="D54" s="1">
        <v>2.01</v>
      </c>
      <c r="E54" s="1"/>
      <c r="F54" s="1">
        <v>2.01</v>
      </c>
      <c r="G54" s="1">
        <v>2.01</v>
      </c>
      <c r="H54" s="1">
        <v>2.13</v>
      </c>
      <c r="I54" s="1">
        <v>2.13</v>
      </c>
      <c r="J54" s="1">
        <v>2.13</v>
      </c>
    </row>
    <row r="55" spans="2:10" ht="12.75">
      <c r="B55" t="s">
        <v>19</v>
      </c>
      <c r="C55" s="1">
        <v>2.16</v>
      </c>
      <c r="D55" s="1">
        <v>2.17</v>
      </c>
      <c r="E55" s="1"/>
      <c r="F55" s="1">
        <v>2.17</v>
      </c>
      <c r="G55" s="1">
        <v>2.17</v>
      </c>
      <c r="H55" s="2">
        <v>2.51</v>
      </c>
      <c r="I55" s="1">
        <v>2.49</v>
      </c>
      <c r="J55" s="1">
        <v>2.54</v>
      </c>
    </row>
    <row r="56" spans="2:10" ht="12.75">
      <c r="B56" t="s">
        <v>20</v>
      </c>
      <c r="C56" s="1">
        <v>2.55</v>
      </c>
      <c r="D56" s="1">
        <v>2.55</v>
      </c>
      <c r="E56" s="1"/>
      <c r="F56" s="1">
        <v>2.59</v>
      </c>
      <c r="G56" s="1">
        <v>2.59</v>
      </c>
      <c r="H56" s="1">
        <v>2.59</v>
      </c>
      <c r="I56" s="1">
        <v>2.59</v>
      </c>
      <c r="J56" s="1">
        <v>2.59</v>
      </c>
    </row>
    <row r="57" spans="2:10" ht="12.75">
      <c r="B57" t="s">
        <v>21</v>
      </c>
      <c r="C57" s="1">
        <f>SUM(C46:C56)/8</f>
        <v>2.09125</v>
      </c>
      <c r="D57" s="1">
        <f>SUM(D46:D56)/10</f>
        <v>2.197</v>
      </c>
      <c r="E57" s="1"/>
      <c r="F57" s="1">
        <f>SUM(F46:F56)/10</f>
        <v>2.3040000000000003</v>
      </c>
      <c r="G57" s="1">
        <f>SUM(G46:G56)/10</f>
        <v>2.3820000000000006</v>
      </c>
      <c r="H57" s="1">
        <f>SUM(H46:H56)/10</f>
        <v>2.46</v>
      </c>
      <c r="I57" s="1">
        <f>SUM(I46:I56)/10</f>
        <v>2.4699999999999998</v>
      </c>
      <c r="J57" s="1">
        <f>SUM(J46:J56)/10</f>
        <v>2.523</v>
      </c>
    </row>
    <row r="58" spans="2:10" ht="12.75">
      <c r="B58" t="s">
        <v>22</v>
      </c>
      <c r="C58" s="1">
        <f>(SUM(C33:C43)+SUM(C46:C56))/18</f>
        <v>2.0922222222222224</v>
      </c>
      <c r="D58" s="1">
        <f>(SUM(D33:D43)+SUM(D46:D56))/20</f>
        <v>2.165</v>
      </c>
      <c r="E58" s="1"/>
      <c r="F58" s="1">
        <f>(SUM(F33:F43)+SUM(F46:F56))/20</f>
        <v>2.2479999999999998</v>
      </c>
      <c r="G58" s="1">
        <f>(SUM(G33:G43)+SUM(G46:G56))/20</f>
        <v>2.2880000000000003</v>
      </c>
      <c r="H58" s="1">
        <f>(SUM(H33:H43)+SUM(H46:H56))/20</f>
        <v>2.349</v>
      </c>
      <c r="I58" s="1">
        <f>(SUM(I33:I43)+SUM(I46:I56))/20</f>
        <v>2.3685</v>
      </c>
      <c r="J58" s="1">
        <f>(SUM(J33:J43)+SUM(J46:J56))/20</f>
        <v>2.4435000000000002</v>
      </c>
    </row>
    <row r="59" spans="2:10" ht="12.75">
      <c r="B59" t="s">
        <v>23</v>
      </c>
      <c r="C59" s="3">
        <f>((C58/M27)-1)*100</f>
        <v>6.6440126013238565</v>
      </c>
      <c r="D59" s="3">
        <f>((D58/C58)-1)*100</f>
        <v>3.4784917684545835</v>
      </c>
      <c r="F59" s="3"/>
      <c r="G59" s="3">
        <f>((G58/F58)-1)*100</f>
        <v>1.7793594306050098</v>
      </c>
      <c r="H59" s="3">
        <f>((H58/G58)-1)*100</f>
        <v>2.6660839160839167</v>
      </c>
      <c r="I59" s="3">
        <f>((I58/H58)-1)*100</f>
        <v>0.8301404853128913</v>
      </c>
      <c r="J59" s="3">
        <f>((J58/I58)-1)*100</f>
        <v>3.166561114629518</v>
      </c>
    </row>
    <row r="60" spans="2:10" ht="12.75">
      <c r="B60" t="s">
        <v>24</v>
      </c>
      <c r="C60" s="3">
        <v>1</v>
      </c>
      <c r="D60" s="3">
        <v>1</v>
      </c>
      <c r="E60" s="3"/>
      <c r="F60" s="3"/>
      <c r="G60" s="3">
        <v>1.6</v>
      </c>
      <c r="H60" s="3">
        <v>2.9</v>
      </c>
      <c r="I60" s="3">
        <v>3.1</v>
      </c>
      <c r="J60" s="3">
        <v>4.2</v>
      </c>
    </row>
    <row r="61" spans="2:10" ht="12.75">
      <c r="B61" t="s">
        <v>25</v>
      </c>
      <c r="C61" s="3">
        <v>-11.1</v>
      </c>
      <c r="D61" s="3">
        <v>3.3</v>
      </c>
      <c r="E61" s="3"/>
      <c r="F61" s="3"/>
      <c r="G61" s="3">
        <v>5.5</v>
      </c>
      <c r="H61" s="3">
        <v>12.2</v>
      </c>
      <c r="I61" s="3">
        <v>-3.5</v>
      </c>
      <c r="J61" s="3">
        <v>-5</v>
      </c>
    </row>
    <row r="63" spans="3:10" ht="12.75">
      <c r="C63">
        <v>1969</v>
      </c>
      <c r="D63">
        <v>1970</v>
      </c>
      <c r="E63">
        <v>1971</v>
      </c>
      <c r="F63">
        <v>1972</v>
      </c>
      <c r="G63">
        <v>1973</v>
      </c>
      <c r="H63">
        <v>1974</v>
      </c>
      <c r="I63">
        <v>1975</v>
      </c>
      <c r="J63">
        <v>1976</v>
      </c>
    </row>
    <row r="64" spans="1:10" ht="12.75">
      <c r="A64" t="s">
        <v>0</v>
      </c>
      <c r="B64" t="s">
        <v>1</v>
      </c>
      <c r="C64" s="1">
        <v>1.79</v>
      </c>
      <c r="D64" s="1">
        <v>2.24</v>
      </c>
      <c r="E64" s="1">
        <v>2.24</v>
      </c>
      <c r="F64" s="1">
        <v>2.24</v>
      </c>
      <c r="G64" s="1">
        <v>2.24</v>
      </c>
      <c r="H64" s="1">
        <v>2.62</v>
      </c>
      <c r="I64" s="1">
        <v>2.59</v>
      </c>
      <c r="J64" s="1">
        <v>2.59</v>
      </c>
    </row>
    <row r="65" spans="2:10" ht="12.75">
      <c r="B65" t="s">
        <v>2</v>
      </c>
      <c r="C65" s="1">
        <v>2.48</v>
      </c>
      <c r="D65" s="1">
        <v>2.67</v>
      </c>
      <c r="E65" s="1">
        <v>2.67</v>
      </c>
      <c r="F65" s="1">
        <v>2.87</v>
      </c>
      <c r="G65" s="1">
        <v>2.87</v>
      </c>
      <c r="H65" s="1">
        <v>3.31</v>
      </c>
      <c r="I65" s="1">
        <v>3.56</v>
      </c>
      <c r="J65" s="1">
        <v>3.76</v>
      </c>
    </row>
    <row r="66" spans="2:10" ht="12.75">
      <c r="B66" t="s">
        <v>32</v>
      </c>
      <c r="C66" s="1">
        <v>3.02</v>
      </c>
      <c r="D66" s="1">
        <v>3.02</v>
      </c>
      <c r="E66" s="1">
        <v>3.19</v>
      </c>
      <c r="F66" s="1">
        <v>3.19</v>
      </c>
      <c r="G66" s="1">
        <v>3.14</v>
      </c>
      <c r="H66" s="1">
        <v>3.14</v>
      </c>
      <c r="I66" s="1">
        <v>3.14</v>
      </c>
      <c r="J66" s="1">
        <v>3.14</v>
      </c>
    </row>
    <row r="67" spans="2:10" ht="12.75">
      <c r="B67" t="s">
        <v>3</v>
      </c>
      <c r="C67" s="1">
        <v>2.11</v>
      </c>
      <c r="D67" s="1">
        <v>2.11</v>
      </c>
      <c r="E67" s="1">
        <v>2.11</v>
      </c>
      <c r="F67" s="1">
        <v>2.38</v>
      </c>
      <c r="G67" s="1">
        <v>2.38</v>
      </c>
      <c r="H67" s="1">
        <v>2.41</v>
      </c>
      <c r="I67" s="1">
        <v>2.81</v>
      </c>
      <c r="J67" s="1">
        <v>2.81</v>
      </c>
    </row>
    <row r="68" spans="2:10" ht="12.75">
      <c r="B68" t="s">
        <v>4</v>
      </c>
      <c r="C68" s="1">
        <v>2.88</v>
      </c>
      <c r="D68" s="1">
        <v>2.88</v>
      </c>
      <c r="E68" s="1">
        <v>3.27</v>
      </c>
      <c r="F68" s="1">
        <v>3.36</v>
      </c>
      <c r="G68" s="1">
        <v>3.27</v>
      </c>
      <c r="H68" s="1">
        <v>3.27</v>
      </c>
      <c r="I68" s="1">
        <v>3.44</v>
      </c>
      <c r="J68" s="1">
        <v>3.44</v>
      </c>
    </row>
    <row r="69" spans="2:10" ht="12.75">
      <c r="B69" t="s">
        <v>5</v>
      </c>
      <c r="C69" s="1">
        <v>2.27</v>
      </c>
      <c r="D69" s="1">
        <v>2.52</v>
      </c>
      <c r="E69" s="1">
        <v>2.56</v>
      </c>
      <c r="F69" s="1">
        <v>2.56</v>
      </c>
      <c r="G69" s="1">
        <v>2.56</v>
      </c>
      <c r="H69" s="1">
        <v>2.71</v>
      </c>
      <c r="I69" s="1">
        <v>3.06</v>
      </c>
      <c r="J69" s="1">
        <v>3.06</v>
      </c>
    </row>
    <row r="70" spans="2:10" ht="12.75">
      <c r="B70" t="s">
        <v>6</v>
      </c>
      <c r="C70" s="2">
        <v>2.67</v>
      </c>
      <c r="D70" s="1">
        <v>2.67</v>
      </c>
      <c r="E70" s="1">
        <v>2.67</v>
      </c>
      <c r="F70" s="1">
        <v>3.3</v>
      </c>
      <c r="G70" s="2">
        <v>3.3</v>
      </c>
      <c r="H70" s="1">
        <v>3.3</v>
      </c>
      <c r="I70" s="1">
        <v>4.17</v>
      </c>
      <c r="J70" s="1">
        <v>4.17</v>
      </c>
    </row>
    <row r="71" spans="2:10" ht="12.75">
      <c r="B71" t="s">
        <v>16</v>
      </c>
      <c r="C71" s="1"/>
      <c r="D71" s="2">
        <v>2.72</v>
      </c>
      <c r="E71" s="1">
        <v>2.92</v>
      </c>
      <c r="F71" s="1">
        <v>2.91</v>
      </c>
      <c r="G71" s="1">
        <v>2.86</v>
      </c>
      <c r="H71" s="1">
        <v>3.16</v>
      </c>
      <c r="I71" s="1">
        <v>3.25</v>
      </c>
      <c r="J71" s="1">
        <v>3.09</v>
      </c>
    </row>
    <row r="72" spans="2:10" ht="12.75">
      <c r="B72" t="s">
        <v>27</v>
      </c>
      <c r="C72" s="1">
        <v>2.46</v>
      </c>
      <c r="D72" s="1">
        <v>2.59</v>
      </c>
      <c r="E72" s="1">
        <v>2.59</v>
      </c>
      <c r="F72" s="1">
        <v>2.84</v>
      </c>
      <c r="G72" s="1">
        <v>2.84</v>
      </c>
      <c r="H72" s="1">
        <v>3.16</v>
      </c>
      <c r="I72" s="1">
        <v>3.16</v>
      </c>
      <c r="J72" s="1">
        <v>3.16</v>
      </c>
    </row>
    <row r="73" spans="2:10" ht="12.75">
      <c r="B73" t="s">
        <v>7</v>
      </c>
      <c r="C73" s="1">
        <v>2.37</v>
      </c>
      <c r="D73" s="1">
        <v>2.42</v>
      </c>
      <c r="E73" s="1">
        <v>2.49</v>
      </c>
      <c r="F73" s="1">
        <v>2.53</v>
      </c>
      <c r="G73" s="1">
        <v>2.53</v>
      </c>
      <c r="H73" s="2">
        <v>2.71</v>
      </c>
      <c r="I73" s="1">
        <v>3.57</v>
      </c>
      <c r="J73" s="2">
        <v>4.53</v>
      </c>
    </row>
    <row r="74" spans="2:10" ht="12.75">
      <c r="B74" t="s">
        <v>28</v>
      </c>
      <c r="C74" s="1">
        <v>2.9</v>
      </c>
      <c r="D74" s="1">
        <v>2.62</v>
      </c>
      <c r="E74" s="1">
        <v>2.98</v>
      </c>
      <c r="F74" s="1">
        <v>2.98</v>
      </c>
      <c r="G74" s="1">
        <v>3.48</v>
      </c>
      <c r="H74" s="1">
        <v>3.48</v>
      </c>
      <c r="I74" s="1">
        <v>3.45</v>
      </c>
      <c r="J74" s="1">
        <v>3.73</v>
      </c>
    </row>
    <row r="75" spans="2:10" ht="12.75">
      <c r="B75" t="s">
        <v>33</v>
      </c>
      <c r="C75" s="2">
        <v>3.37</v>
      </c>
      <c r="D75" s="1"/>
      <c r="E75" s="1"/>
      <c r="F75" s="1"/>
      <c r="G75" s="1"/>
      <c r="H75" s="1"/>
      <c r="I75" s="1"/>
      <c r="J75" s="1"/>
    </row>
    <row r="76" spans="2:10" ht="12.75">
      <c r="B76" t="s">
        <v>34</v>
      </c>
      <c r="C76" s="1"/>
      <c r="D76" s="1"/>
      <c r="E76" s="1"/>
      <c r="F76" s="2">
        <v>3.03</v>
      </c>
      <c r="G76" s="1">
        <v>3.03</v>
      </c>
      <c r="H76" s="1">
        <v>3.03</v>
      </c>
      <c r="I76" s="1">
        <v>3.26</v>
      </c>
      <c r="J76" s="1">
        <v>3.26</v>
      </c>
    </row>
    <row r="77" spans="2:10" ht="12.75">
      <c r="B77" t="s">
        <v>10</v>
      </c>
      <c r="C77" s="1">
        <v>3.24</v>
      </c>
      <c r="D77" s="1">
        <v>3.81</v>
      </c>
      <c r="E77" s="1">
        <v>3.81</v>
      </c>
      <c r="F77" s="1"/>
      <c r="G77" s="1"/>
      <c r="H77" s="1"/>
      <c r="I77" s="1"/>
      <c r="J77" s="1"/>
    </row>
    <row r="78" spans="2:10" ht="12.75">
      <c r="B78" t="s">
        <v>11</v>
      </c>
      <c r="C78" s="1">
        <f aca="true" t="shared" si="4" ref="C78:J78">SUM(C64:C77)/12</f>
        <v>2.6300000000000003</v>
      </c>
      <c r="D78" s="1">
        <f t="shared" si="4"/>
        <v>2.6891666666666665</v>
      </c>
      <c r="E78" s="1">
        <f t="shared" si="4"/>
        <v>2.7916666666666665</v>
      </c>
      <c r="F78" s="1">
        <f t="shared" si="4"/>
        <v>2.8491666666666666</v>
      </c>
      <c r="G78" s="1">
        <f t="shared" si="4"/>
        <v>2.875</v>
      </c>
      <c r="H78" s="1">
        <f t="shared" si="4"/>
        <v>3.0250000000000004</v>
      </c>
      <c r="I78" s="1">
        <f t="shared" si="4"/>
        <v>3.2883333333333336</v>
      </c>
      <c r="J78" s="1">
        <f t="shared" si="4"/>
        <v>3.3949999999999996</v>
      </c>
    </row>
    <row r="79" spans="3:10" ht="12.75">
      <c r="C79" s="1"/>
      <c r="D79" s="1"/>
      <c r="E79" s="1"/>
      <c r="F79" s="1"/>
      <c r="G79" s="1"/>
      <c r="H79" s="1"/>
      <c r="I79" s="1"/>
      <c r="J79" s="1"/>
    </row>
    <row r="80" spans="1:10" ht="12.75">
      <c r="A80" t="s">
        <v>12</v>
      </c>
      <c r="B80" t="s">
        <v>29</v>
      </c>
      <c r="C80" s="1">
        <v>2.86</v>
      </c>
      <c r="D80" s="1">
        <v>3.07</v>
      </c>
      <c r="E80" s="1">
        <v>3.07</v>
      </c>
      <c r="F80" s="1">
        <v>3.07</v>
      </c>
      <c r="G80" s="1">
        <v>3.29</v>
      </c>
      <c r="H80" s="1">
        <v>3.29</v>
      </c>
      <c r="I80" s="1">
        <v>4.01</v>
      </c>
      <c r="J80" s="1">
        <v>4.06</v>
      </c>
    </row>
    <row r="81" spans="2:10" ht="12.75">
      <c r="B81" t="s">
        <v>3</v>
      </c>
      <c r="C81" s="1">
        <v>2.08</v>
      </c>
      <c r="D81" s="1">
        <v>2.08</v>
      </c>
      <c r="E81" s="1">
        <v>2.16</v>
      </c>
      <c r="F81" s="1">
        <v>2.4</v>
      </c>
      <c r="G81" s="1">
        <v>2.63</v>
      </c>
      <c r="H81" s="1">
        <v>2.73</v>
      </c>
      <c r="I81" s="1">
        <v>2.75</v>
      </c>
      <c r="J81" s="1">
        <v>3.2</v>
      </c>
    </row>
    <row r="82" spans="2:10" ht="12.75">
      <c r="B82" t="s">
        <v>14</v>
      </c>
      <c r="C82" s="1">
        <v>2.62</v>
      </c>
      <c r="D82" s="2">
        <v>3.2</v>
      </c>
      <c r="E82" s="1">
        <v>3.28</v>
      </c>
      <c r="F82" s="1">
        <v>3.28</v>
      </c>
      <c r="G82" s="1">
        <v>3.28</v>
      </c>
      <c r="H82" s="1">
        <v>3.28</v>
      </c>
      <c r="I82" s="1">
        <v>3.95</v>
      </c>
      <c r="J82" s="1">
        <v>3.95</v>
      </c>
    </row>
    <row r="83" spans="2:10" ht="12.75">
      <c r="B83" t="s">
        <v>30</v>
      </c>
      <c r="C83" s="1">
        <v>3.17</v>
      </c>
      <c r="D83" s="1">
        <v>3.17</v>
      </c>
      <c r="E83" s="1">
        <v>3.59</v>
      </c>
      <c r="F83" s="1">
        <v>3.63</v>
      </c>
      <c r="G83" s="1">
        <v>3.63</v>
      </c>
      <c r="H83" s="1">
        <v>3.97</v>
      </c>
      <c r="I83" s="1">
        <v>3.46</v>
      </c>
      <c r="J83" s="1">
        <v>3.46</v>
      </c>
    </row>
    <row r="84" spans="2:10" ht="12.75">
      <c r="B84" t="s">
        <v>15</v>
      </c>
      <c r="C84" s="1">
        <v>2.8</v>
      </c>
      <c r="D84" s="1">
        <v>2.8</v>
      </c>
      <c r="E84" s="1">
        <v>2.8</v>
      </c>
      <c r="F84" s="1">
        <v>2.8</v>
      </c>
      <c r="G84" s="1">
        <v>2.8</v>
      </c>
      <c r="H84" s="1">
        <v>2.8</v>
      </c>
      <c r="I84" s="1">
        <v>2.8</v>
      </c>
      <c r="J84" s="1">
        <v>3.54</v>
      </c>
    </row>
    <row r="85" spans="2:10" ht="12.75">
      <c r="B85" t="s">
        <v>35</v>
      </c>
      <c r="C85" s="2">
        <v>2.88</v>
      </c>
      <c r="D85" s="1">
        <v>2.97</v>
      </c>
      <c r="E85" s="1">
        <v>3.07</v>
      </c>
      <c r="F85" s="1">
        <v>3.13</v>
      </c>
      <c r="G85" s="1">
        <v>3.24</v>
      </c>
      <c r="H85" s="1">
        <v>3.31</v>
      </c>
      <c r="I85" s="1">
        <v>3.2</v>
      </c>
      <c r="J85" s="1">
        <v>3.31</v>
      </c>
    </row>
    <row r="86" spans="2:10" ht="12.75">
      <c r="B86" t="s">
        <v>31</v>
      </c>
      <c r="C86" s="1">
        <v>2.49</v>
      </c>
      <c r="D86" s="1">
        <v>2.49</v>
      </c>
      <c r="E86" s="1">
        <v>2.63</v>
      </c>
      <c r="F86" s="1">
        <v>2.63</v>
      </c>
      <c r="G86" s="1">
        <v>2.71</v>
      </c>
      <c r="H86" s="1">
        <v>2.71</v>
      </c>
      <c r="I86" s="1">
        <v>3.22</v>
      </c>
      <c r="J86" s="1">
        <v>3.22</v>
      </c>
    </row>
    <row r="87" spans="2:10" ht="12.75">
      <c r="B87" t="s">
        <v>8</v>
      </c>
      <c r="C87" s="1">
        <v>1.95</v>
      </c>
      <c r="D87" s="1">
        <v>1.95</v>
      </c>
      <c r="E87" s="2">
        <v>3.39</v>
      </c>
      <c r="F87" s="1">
        <v>3.44</v>
      </c>
      <c r="G87" s="1">
        <v>3.44</v>
      </c>
      <c r="H87" s="1">
        <v>3.42</v>
      </c>
      <c r="I87" s="1">
        <v>3.42</v>
      </c>
      <c r="J87" s="1">
        <v>3.72</v>
      </c>
    </row>
    <row r="88" spans="2:10" ht="12.75">
      <c r="B88" t="s">
        <v>18</v>
      </c>
      <c r="C88" s="1">
        <v>2.23</v>
      </c>
      <c r="D88" s="2">
        <v>3.08</v>
      </c>
      <c r="E88" s="1">
        <v>3.08</v>
      </c>
      <c r="F88" s="1">
        <v>3.05</v>
      </c>
      <c r="G88" s="1">
        <v>3.05</v>
      </c>
      <c r="H88" s="1">
        <v>3.05</v>
      </c>
      <c r="I88" s="1">
        <v>3.31</v>
      </c>
      <c r="J88" s="1">
        <v>3.31</v>
      </c>
    </row>
    <row r="89" spans="2:10" ht="12.75">
      <c r="B89" t="s">
        <v>19</v>
      </c>
      <c r="C89" s="1">
        <v>2.54</v>
      </c>
      <c r="D89" s="1">
        <v>2.91</v>
      </c>
      <c r="E89" s="1">
        <v>2.91</v>
      </c>
      <c r="F89" s="1">
        <v>2.91</v>
      </c>
      <c r="G89" s="1">
        <v>2.91</v>
      </c>
      <c r="H89" s="1">
        <v>3.26</v>
      </c>
      <c r="I89" s="1">
        <v>3.39</v>
      </c>
      <c r="J89" s="1">
        <v>3.53</v>
      </c>
    </row>
    <row r="90" spans="2:10" ht="12.75">
      <c r="B90" t="s">
        <v>36</v>
      </c>
      <c r="C90" s="2">
        <v>2.75</v>
      </c>
      <c r="D90" s="1">
        <v>2.75</v>
      </c>
      <c r="E90" s="1">
        <v>2.75</v>
      </c>
      <c r="F90" s="1">
        <v>2.75</v>
      </c>
      <c r="G90" s="1">
        <v>2.51</v>
      </c>
      <c r="H90" s="1">
        <v>2.51</v>
      </c>
      <c r="I90" s="1">
        <v>2.58</v>
      </c>
      <c r="J90" s="1">
        <v>3.01</v>
      </c>
    </row>
    <row r="91" spans="2:10" ht="12.75">
      <c r="B91" t="s">
        <v>20</v>
      </c>
      <c r="C91" s="1">
        <v>2.59</v>
      </c>
      <c r="D91" s="1">
        <v>2.59</v>
      </c>
      <c r="E91" s="1">
        <v>3.6</v>
      </c>
      <c r="F91" s="1">
        <v>3.58</v>
      </c>
      <c r="G91" s="1">
        <v>3.62</v>
      </c>
      <c r="H91" s="1">
        <v>3.65</v>
      </c>
      <c r="I91" s="1">
        <v>3.65</v>
      </c>
      <c r="J91" s="1">
        <v>3.65</v>
      </c>
    </row>
    <row r="92" spans="2:10" ht="12.75">
      <c r="B92" t="s">
        <v>21</v>
      </c>
      <c r="C92" s="1">
        <f aca="true" t="shared" si="5" ref="C92:J92">SUM(C80:C91)/12</f>
        <v>2.5799999999999996</v>
      </c>
      <c r="D92" s="1">
        <f t="shared" si="5"/>
        <v>2.7550000000000003</v>
      </c>
      <c r="E92" s="1">
        <f t="shared" si="5"/>
        <v>3.0275000000000003</v>
      </c>
      <c r="F92" s="1">
        <f t="shared" si="5"/>
        <v>3.0558333333333336</v>
      </c>
      <c r="G92" s="1">
        <f t="shared" si="5"/>
        <v>3.0925</v>
      </c>
      <c r="H92" s="1">
        <f t="shared" si="5"/>
        <v>3.1649999999999996</v>
      </c>
      <c r="I92" s="1">
        <f t="shared" si="5"/>
        <v>3.311666666666666</v>
      </c>
      <c r="J92" s="1">
        <f t="shared" si="5"/>
        <v>3.496666666666666</v>
      </c>
    </row>
    <row r="93" spans="2:10" ht="12.75">
      <c r="B93" t="s">
        <v>22</v>
      </c>
      <c r="C93" s="1">
        <f aca="true" t="shared" si="6" ref="C93:J93">(SUM(C64:C77)+SUM(C80:C91))/24</f>
        <v>2.605</v>
      </c>
      <c r="D93" s="1">
        <f t="shared" si="6"/>
        <v>2.7220833333333334</v>
      </c>
      <c r="E93" s="1">
        <f t="shared" si="6"/>
        <v>2.909583333333334</v>
      </c>
      <c r="F93" s="1">
        <f t="shared" si="6"/>
        <v>2.9525</v>
      </c>
      <c r="G93" s="1">
        <f t="shared" si="6"/>
        <v>2.98375</v>
      </c>
      <c r="H93" s="1">
        <f t="shared" si="6"/>
        <v>3.095</v>
      </c>
      <c r="I93" s="1">
        <f t="shared" si="6"/>
        <v>3.2999999999999994</v>
      </c>
      <c r="J93" s="1">
        <f t="shared" si="6"/>
        <v>3.445833333333333</v>
      </c>
    </row>
    <row r="94" spans="1:256" ht="12.75">
      <c r="A94" s="3"/>
      <c r="B94" s="3" t="s">
        <v>23</v>
      </c>
      <c r="C94" s="3">
        <f>((C93/J58)-1)*100</f>
        <v>6.609371802741948</v>
      </c>
      <c r="D94" s="3">
        <f aca="true" t="shared" si="7" ref="D94:J94">((D93/C93)-1)*100</f>
        <v>4.494561740243119</v>
      </c>
      <c r="E94" s="3">
        <f t="shared" si="7"/>
        <v>6.888106536047767</v>
      </c>
      <c r="F94" s="3">
        <f t="shared" si="7"/>
        <v>1.4750107403694646</v>
      </c>
      <c r="G94" s="3">
        <f t="shared" si="7"/>
        <v>1.0584250635055081</v>
      </c>
      <c r="H94" s="3">
        <f t="shared" si="7"/>
        <v>3.728529534981151</v>
      </c>
      <c r="I94" s="3">
        <f t="shared" si="7"/>
        <v>6.623586429725337</v>
      </c>
      <c r="J94" s="3">
        <f t="shared" si="7"/>
        <v>4.419191919191934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2.75">
      <c r="A95" s="3"/>
      <c r="B95" s="3" t="s">
        <v>24</v>
      </c>
      <c r="C95" s="3">
        <v>5.5</v>
      </c>
      <c r="D95" s="3">
        <v>5.7</v>
      </c>
      <c r="E95" s="3">
        <v>4.4</v>
      </c>
      <c r="F95" s="3">
        <v>3.2</v>
      </c>
      <c r="G95" s="3">
        <v>6.2</v>
      </c>
      <c r="H95" s="3">
        <v>11</v>
      </c>
      <c r="I95" s="3">
        <v>9.1</v>
      </c>
      <c r="J95" s="3">
        <v>5.8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2.75">
      <c r="A96" s="3"/>
      <c r="B96" s="3" t="s">
        <v>37</v>
      </c>
      <c r="C96" s="3"/>
      <c r="D96" s="3">
        <v>17.6</v>
      </c>
      <c r="E96" s="3">
        <v>7.6</v>
      </c>
      <c r="F96" s="3">
        <v>8.1</v>
      </c>
      <c r="G96" s="3">
        <v>7.3</v>
      </c>
      <c r="H96" s="3">
        <v>11.6</v>
      </c>
      <c r="I96" s="3">
        <v>9.4</v>
      </c>
      <c r="J96" s="3">
        <v>15.3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2:10" ht="12.75">
      <c r="B97" t="s">
        <v>25</v>
      </c>
      <c r="C97">
        <v>3.6</v>
      </c>
      <c r="D97">
        <v>5.6</v>
      </c>
      <c r="E97">
        <v>0.2</v>
      </c>
      <c r="F97" t="s">
        <v>38</v>
      </c>
      <c r="G97" t="s">
        <v>38</v>
      </c>
      <c r="H97">
        <v>-0.3</v>
      </c>
      <c r="I97">
        <v>-0.8</v>
      </c>
      <c r="J97">
        <v>5.1</v>
      </c>
    </row>
    <row r="99" spans="3:11" ht="12.75">
      <c r="C99">
        <v>1977</v>
      </c>
      <c r="D99">
        <v>1978</v>
      </c>
      <c r="E99">
        <v>1979</v>
      </c>
      <c r="F99">
        <v>1980</v>
      </c>
      <c r="G99">
        <v>1981</v>
      </c>
      <c r="H99">
        <v>1982</v>
      </c>
      <c r="I99">
        <v>1983</v>
      </c>
      <c r="J99">
        <v>1984</v>
      </c>
      <c r="K99">
        <v>1985</v>
      </c>
    </row>
    <row r="100" spans="1:11" ht="12.75">
      <c r="A100" t="s">
        <v>0</v>
      </c>
      <c r="B100" t="s">
        <v>1</v>
      </c>
      <c r="C100" s="1">
        <v>2.67</v>
      </c>
      <c r="D100" s="1">
        <v>3.37</v>
      </c>
      <c r="E100" s="1">
        <v>3.64</v>
      </c>
      <c r="F100" s="1">
        <v>4.16</v>
      </c>
      <c r="G100" s="1">
        <v>5.02</v>
      </c>
      <c r="H100" s="1">
        <v>5.64</v>
      </c>
      <c r="I100" s="1">
        <v>5.66</v>
      </c>
      <c r="J100" s="1">
        <v>5.66</v>
      </c>
      <c r="K100" s="1">
        <v>5.66</v>
      </c>
    </row>
    <row r="101" spans="2:11" ht="12.75">
      <c r="B101" t="s">
        <v>2</v>
      </c>
      <c r="C101" s="1">
        <v>4.26</v>
      </c>
      <c r="D101" s="1">
        <v>4.45</v>
      </c>
      <c r="E101" s="1">
        <v>4.49</v>
      </c>
      <c r="F101" s="1">
        <v>4.88</v>
      </c>
      <c r="G101" s="1">
        <v>5.38</v>
      </c>
      <c r="H101" s="1">
        <v>5.38</v>
      </c>
      <c r="I101" s="1">
        <v>5.38</v>
      </c>
      <c r="J101" s="1">
        <v>6.85</v>
      </c>
      <c r="K101" s="1">
        <v>6.83</v>
      </c>
    </row>
    <row r="102" spans="2:11" ht="12.75">
      <c r="B102" t="s">
        <v>32</v>
      </c>
      <c r="C102" s="1">
        <v>3.56</v>
      </c>
      <c r="D102" s="1">
        <v>3.42</v>
      </c>
      <c r="E102" s="1">
        <v>3.63</v>
      </c>
      <c r="F102" s="1">
        <v>3.63</v>
      </c>
      <c r="G102" s="1">
        <v>4.18</v>
      </c>
      <c r="H102" s="1">
        <v>4.53</v>
      </c>
      <c r="I102" s="1">
        <v>5.18</v>
      </c>
      <c r="J102" s="1">
        <v>5.18</v>
      </c>
      <c r="K102" s="1">
        <v>5.18</v>
      </c>
    </row>
    <row r="103" spans="2:11" ht="12.75">
      <c r="B103" t="s">
        <v>3</v>
      </c>
      <c r="C103" s="1">
        <v>3</v>
      </c>
      <c r="D103" s="1">
        <v>3.34</v>
      </c>
      <c r="E103" s="1">
        <v>3.84</v>
      </c>
      <c r="F103" s="1">
        <v>4.41</v>
      </c>
      <c r="G103" s="1">
        <v>4.89</v>
      </c>
      <c r="H103" s="1">
        <v>5.07</v>
      </c>
      <c r="I103" s="1">
        <v>5.5</v>
      </c>
      <c r="J103" s="1">
        <v>5.93</v>
      </c>
      <c r="K103" s="1">
        <v>5.93</v>
      </c>
    </row>
    <row r="104" spans="2:11" ht="12.75">
      <c r="B104" t="s">
        <v>4</v>
      </c>
      <c r="C104" s="1">
        <v>3.543</v>
      </c>
      <c r="D104" s="1">
        <v>4.43</v>
      </c>
      <c r="E104" s="1">
        <v>4.45</v>
      </c>
      <c r="F104" s="1">
        <v>4.59</v>
      </c>
      <c r="G104" s="1">
        <v>4.79</v>
      </c>
      <c r="H104" s="1">
        <v>5.14</v>
      </c>
      <c r="I104" s="1">
        <v>5.87</v>
      </c>
      <c r="J104" s="1">
        <v>5.87</v>
      </c>
      <c r="K104" s="1">
        <v>5.87</v>
      </c>
    </row>
    <row r="105" spans="2:11" ht="12.75">
      <c r="B105" t="s">
        <v>5</v>
      </c>
      <c r="C105" s="1">
        <v>3.36</v>
      </c>
      <c r="D105" s="1">
        <v>4.39</v>
      </c>
      <c r="E105" s="1">
        <v>4.39</v>
      </c>
      <c r="F105" s="1">
        <v>4.75</v>
      </c>
      <c r="G105" s="1">
        <v>5.66</v>
      </c>
      <c r="H105" s="1">
        <v>6.08</v>
      </c>
      <c r="I105" s="1">
        <v>6.69</v>
      </c>
      <c r="J105" s="1">
        <v>6.69</v>
      </c>
      <c r="K105" s="1">
        <v>6.69</v>
      </c>
    </row>
    <row r="106" spans="2:11" ht="12.75">
      <c r="B106" t="s">
        <v>6</v>
      </c>
      <c r="C106" s="1">
        <v>4.17</v>
      </c>
      <c r="D106" s="1">
        <v>4.55</v>
      </c>
      <c r="E106" s="1">
        <v>4.55</v>
      </c>
      <c r="F106" s="1">
        <v>4.55</v>
      </c>
      <c r="G106" s="1">
        <v>4.79</v>
      </c>
      <c r="H106" s="1">
        <v>4.8</v>
      </c>
      <c r="I106" s="1">
        <v>5.86</v>
      </c>
      <c r="J106" s="1">
        <v>5.86</v>
      </c>
      <c r="K106" s="1">
        <v>5.73</v>
      </c>
    </row>
    <row r="107" spans="2:11" ht="12.75">
      <c r="B107" t="s">
        <v>16</v>
      </c>
      <c r="C107" s="1">
        <v>2.87</v>
      </c>
      <c r="D107" s="1">
        <v>4.08</v>
      </c>
      <c r="E107" s="1">
        <v>4.18</v>
      </c>
      <c r="F107" s="1">
        <v>5</v>
      </c>
      <c r="G107" s="1">
        <v>5.47</v>
      </c>
      <c r="H107" s="1">
        <v>5.47</v>
      </c>
      <c r="I107" s="1">
        <v>6.42</v>
      </c>
      <c r="J107" s="1">
        <v>6.42</v>
      </c>
      <c r="K107" s="1">
        <v>6.42</v>
      </c>
    </row>
    <row r="108" spans="2:11" ht="12.75">
      <c r="B108" t="s">
        <v>27</v>
      </c>
      <c r="C108" s="1">
        <v>3.64</v>
      </c>
      <c r="D108" s="1">
        <v>3.72</v>
      </c>
      <c r="E108" s="1">
        <v>4.45</v>
      </c>
      <c r="F108" s="1">
        <v>4.56</v>
      </c>
      <c r="G108" s="1">
        <v>5.37</v>
      </c>
      <c r="H108" s="2">
        <v>7.26</v>
      </c>
      <c r="I108" s="1">
        <v>7.06</v>
      </c>
      <c r="J108" s="1">
        <v>5.99</v>
      </c>
      <c r="K108" s="1">
        <v>5.99</v>
      </c>
    </row>
    <row r="109" spans="2:11" ht="12.75">
      <c r="B109" t="s">
        <v>7</v>
      </c>
      <c r="C109" s="1">
        <v>5</v>
      </c>
      <c r="D109" s="1">
        <v>5.45</v>
      </c>
      <c r="E109" s="1">
        <v>5.81</v>
      </c>
      <c r="F109" s="1">
        <v>6.17</v>
      </c>
      <c r="G109" s="1">
        <v>6.14</v>
      </c>
      <c r="H109" s="1">
        <v>6.96</v>
      </c>
      <c r="I109" s="1">
        <v>7.67</v>
      </c>
      <c r="J109" s="1">
        <v>7.67</v>
      </c>
      <c r="K109" s="1">
        <v>8.34</v>
      </c>
    </row>
    <row r="110" spans="2:11" ht="12.75">
      <c r="B110" t="s">
        <v>28</v>
      </c>
      <c r="C110" s="1">
        <v>3.74</v>
      </c>
      <c r="D110" s="1">
        <v>3.74</v>
      </c>
      <c r="E110" s="1">
        <v>3.74</v>
      </c>
      <c r="F110" s="1">
        <v>3.74</v>
      </c>
      <c r="G110" s="1">
        <v>4.73</v>
      </c>
      <c r="H110" s="1">
        <v>4.8</v>
      </c>
      <c r="I110" s="1">
        <v>4.8</v>
      </c>
      <c r="J110" s="1">
        <v>5.51</v>
      </c>
      <c r="K110" s="1">
        <v>6.34</v>
      </c>
    </row>
    <row r="111" spans="2:11" ht="12.75">
      <c r="B111" t="s">
        <v>33</v>
      </c>
      <c r="C111" s="1">
        <v>3.78</v>
      </c>
      <c r="D111" s="1">
        <v>3.98</v>
      </c>
      <c r="E111" s="1">
        <v>3.96</v>
      </c>
      <c r="F111" s="1">
        <v>4.02</v>
      </c>
      <c r="G111" s="1">
        <v>4.78</v>
      </c>
      <c r="H111" s="1">
        <v>4.99</v>
      </c>
      <c r="I111" s="1">
        <v>5.08</v>
      </c>
      <c r="J111" s="1">
        <v>5.45</v>
      </c>
      <c r="K111" s="1">
        <v>5.95</v>
      </c>
    </row>
    <row r="112" spans="2:11" ht="12.75">
      <c r="B112" t="s">
        <v>34</v>
      </c>
      <c r="C112" s="2">
        <v>3.73</v>
      </c>
      <c r="D112" s="1">
        <v>3.93</v>
      </c>
      <c r="E112" s="1">
        <v>3.93</v>
      </c>
      <c r="F112" s="1">
        <v>4.81</v>
      </c>
      <c r="G112" s="1">
        <v>5</v>
      </c>
      <c r="H112" s="1">
        <v>5</v>
      </c>
      <c r="I112" s="1">
        <v>6</v>
      </c>
      <c r="J112" s="1">
        <v>5.72</v>
      </c>
      <c r="K112" s="1">
        <v>6.09</v>
      </c>
    </row>
    <row r="113" spans="2:11" ht="12.75">
      <c r="B113" t="s">
        <v>39</v>
      </c>
      <c r="C113" s="2">
        <v>3.76</v>
      </c>
      <c r="D113" s="1">
        <v>3.51</v>
      </c>
      <c r="E113" s="1">
        <v>3.62</v>
      </c>
      <c r="F113" s="1">
        <v>3.63</v>
      </c>
      <c r="G113" s="1">
        <v>3.94</v>
      </c>
      <c r="H113" s="1">
        <v>3.83</v>
      </c>
      <c r="I113" s="1">
        <v>4.06</v>
      </c>
      <c r="J113" s="1">
        <v>4.53</v>
      </c>
      <c r="K113" s="1">
        <v>5.13</v>
      </c>
    </row>
    <row r="114" spans="2:11" ht="12.75">
      <c r="B114" t="s">
        <v>11</v>
      </c>
      <c r="C114" s="1">
        <f aca="true" t="shared" si="8" ref="C114:K114">SUM(C100:C113)/14</f>
        <v>3.6487857142857143</v>
      </c>
      <c r="D114" s="1">
        <f t="shared" si="8"/>
        <v>4.025714285714286</v>
      </c>
      <c r="E114" s="1">
        <f t="shared" si="8"/>
        <v>4.191428571428572</v>
      </c>
      <c r="F114" s="1">
        <f t="shared" si="8"/>
        <v>4.492857142857144</v>
      </c>
      <c r="G114" s="1">
        <f t="shared" si="8"/>
        <v>5.01</v>
      </c>
      <c r="H114" s="1">
        <f t="shared" si="8"/>
        <v>5.353571428571428</v>
      </c>
      <c r="I114" s="1">
        <f t="shared" si="8"/>
        <v>5.802142857142857</v>
      </c>
      <c r="J114" s="1">
        <f t="shared" si="8"/>
        <v>5.952142857142858</v>
      </c>
      <c r="K114" s="1">
        <f t="shared" si="8"/>
        <v>6.153571428571429</v>
      </c>
    </row>
    <row r="115" spans="3:11" ht="12.75"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t="s">
        <v>12</v>
      </c>
      <c r="B116" t="s">
        <v>29</v>
      </c>
      <c r="C116" s="1">
        <v>4.06</v>
      </c>
      <c r="D116" s="1">
        <v>3.97</v>
      </c>
      <c r="E116" s="1">
        <v>3.97</v>
      </c>
      <c r="F116" s="1">
        <v>3.97</v>
      </c>
      <c r="G116" s="1">
        <v>4.73</v>
      </c>
      <c r="H116" s="1">
        <v>4.77</v>
      </c>
      <c r="I116" s="1">
        <v>5.6</v>
      </c>
      <c r="J116" s="1">
        <v>5.6</v>
      </c>
      <c r="K116" s="1">
        <v>5.6</v>
      </c>
    </row>
    <row r="117" spans="2:11" ht="12.75">
      <c r="B117" t="s">
        <v>3</v>
      </c>
      <c r="C117" s="1">
        <v>3.68</v>
      </c>
      <c r="D117" s="1">
        <v>3.89</v>
      </c>
      <c r="E117" s="1">
        <v>4.23</v>
      </c>
      <c r="F117" s="1">
        <v>4.73</v>
      </c>
      <c r="G117" s="1">
        <v>4.74</v>
      </c>
      <c r="H117" s="1">
        <v>4.74</v>
      </c>
      <c r="I117" s="1">
        <v>5.41</v>
      </c>
      <c r="J117" s="1">
        <v>5.67</v>
      </c>
      <c r="K117" s="1">
        <v>6.83</v>
      </c>
    </row>
    <row r="118" spans="2:11" ht="12.75">
      <c r="B118" t="s">
        <v>14</v>
      </c>
      <c r="C118" s="1">
        <v>3.77</v>
      </c>
      <c r="D118" s="1">
        <v>4.33</v>
      </c>
      <c r="E118" s="1">
        <v>4.32</v>
      </c>
      <c r="F118" s="1">
        <v>4.74</v>
      </c>
      <c r="G118" s="1">
        <v>5.17</v>
      </c>
      <c r="H118" s="1">
        <v>5.24</v>
      </c>
      <c r="I118" s="1">
        <v>5.89</v>
      </c>
      <c r="J118" s="1">
        <v>5.89</v>
      </c>
      <c r="K118" s="1">
        <v>6.19</v>
      </c>
    </row>
    <row r="119" spans="2:11" ht="12.75">
      <c r="B119" t="s">
        <v>30</v>
      </c>
      <c r="C119" s="1">
        <v>3.81</v>
      </c>
      <c r="D119" s="1">
        <v>3.63</v>
      </c>
      <c r="E119" s="1">
        <v>4.1</v>
      </c>
      <c r="F119" s="1">
        <v>4.11</v>
      </c>
      <c r="G119" s="1">
        <v>4.77</v>
      </c>
      <c r="H119" s="1">
        <v>5.29</v>
      </c>
      <c r="I119" s="1">
        <v>5.29</v>
      </c>
      <c r="J119" s="1">
        <v>5.29</v>
      </c>
      <c r="K119" s="1">
        <v>6.29</v>
      </c>
    </row>
    <row r="120" spans="2:11" ht="12.75">
      <c r="B120" t="s">
        <v>15</v>
      </c>
      <c r="C120" s="1">
        <v>3.54</v>
      </c>
      <c r="D120" s="1">
        <v>3.77</v>
      </c>
      <c r="E120" s="1">
        <v>3.77</v>
      </c>
      <c r="F120" s="1">
        <v>3.77</v>
      </c>
      <c r="G120" s="1">
        <v>4.48</v>
      </c>
      <c r="H120" s="1">
        <v>4.48</v>
      </c>
      <c r="I120" s="1">
        <v>5.13</v>
      </c>
      <c r="J120" s="1">
        <v>5.13</v>
      </c>
      <c r="K120" s="1">
        <v>5.11</v>
      </c>
    </row>
    <row r="121" spans="2:11" ht="12.75">
      <c r="B121" t="s">
        <v>35</v>
      </c>
      <c r="C121" s="2">
        <v>3.83</v>
      </c>
      <c r="D121" s="1">
        <v>3.71</v>
      </c>
      <c r="E121" s="1">
        <v>3.76</v>
      </c>
      <c r="F121" s="1">
        <v>4.82</v>
      </c>
      <c r="G121" s="1">
        <v>4.7</v>
      </c>
      <c r="H121" s="1">
        <v>5.19</v>
      </c>
      <c r="I121" s="1">
        <v>5.64</v>
      </c>
      <c r="J121" s="1">
        <v>5.37</v>
      </c>
      <c r="K121" s="1">
        <v>5.1</v>
      </c>
    </row>
    <row r="122" spans="2:11" ht="12.75">
      <c r="B122" t="s">
        <v>31</v>
      </c>
      <c r="C122" s="1">
        <v>3.66</v>
      </c>
      <c r="D122" s="1">
        <v>3.66</v>
      </c>
      <c r="E122" s="1">
        <v>4.11</v>
      </c>
      <c r="F122" s="1">
        <v>4.11</v>
      </c>
      <c r="G122" s="1">
        <v>4.73</v>
      </c>
      <c r="H122" s="1">
        <v>4.73</v>
      </c>
      <c r="I122" s="1">
        <v>5.73</v>
      </c>
      <c r="J122" s="1">
        <v>5.73</v>
      </c>
      <c r="K122" s="1">
        <v>6.73</v>
      </c>
    </row>
    <row r="123" spans="2:11" ht="12.75">
      <c r="B123" t="s">
        <v>8</v>
      </c>
      <c r="C123" s="1">
        <v>3.74</v>
      </c>
      <c r="D123" s="1">
        <v>4.28</v>
      </c>
      <c r="E123" s="1">
        <v>3.75</v>
      </c>
      <c r="F123" s="1">
        <v>4.5</v>
      </c>
      <c r="G123" s="1">
        <v>4.9</v>
      </c>
      <c r="H123" s="1">
        <v>4.9</v>
      </c>
      <c r="I123" s="1">
        <v>5.68</v>
      </c>
      <c r="J123" s="1">
        <v>5.68</v>
      </c>
      <c r="K123" s="1">
        <v>6.02</v>
      </c>
    </row>
    <row r="124" spans="2:11" ht="12.75">
      <c r="B124" t="s">
        <v>18</v>
      </c>
      <c r="C124" s="1">
        <v>3.49</v>
      </c>
      <c r="D124" s="1">
        <v>4.24</v>
      </c>
      <c r="E124" s="1">
        <v>4.24</v>
      </c>
      <c r="F124" s="1">
        <v>4.31</v>
      </c>
      <c r="G124" s="1">
        <v>5.1</v>
      </c>
      <c r="H124" s="1">
        <v>5.1</v>
      </c>
      <c r="I124" s="1">
        <v>5.07</v>
      </c>
      <c r="J124" s="1">
        <v>5.98</v>
      </c>
      <c r="K124" s="1">
        <v>5.78</v>
      </c>
    </row>
    <row r="125" spans="2:11" ht="12.75">
      <c r="B125" t="s">
        <v>19</v>
      </c>
      <c r="C125" s="1">
        <v>4.02</v>
      </c>
      <c r="D125" s="1">
        <v>4.42</v>
      </c>
      <c r="E125" s="1">
        <v>4.42</v>
      </c>
      <c r="F125" s="1">
        <v>4.88</v>
      </c>
      <c r="G125" s="1">
        <v>5.38</v>
      </c>
      <c r="H125" s="1">
        <v>5.53</v>
      </c>
      <c r="I125" s="1">
        <v>6.03</v>
      </c>
      <c r="J125" s="1">
        <v>6.03</v>
      </c>
      <c r="K125" s="1">
        <v>6.56</v>
      </c>
    </row>
    <row r="126" spans="2:11" ht="12.75">
      <c r="B126" t="s">
        <v>36</v>
      </c>
      <c r="C126" s="1">
        <v>3.26</v>
      </c>
      <c r="D126" s="1">
        <v>3.26</v>
      </c>
      <c r="E126" s="1">
        <v>3.72</v>
      </c>
      <c r="F126" s="1">
        <v>3.96</v>
      </c>
      <c r="G126" s="1">
        <v>4.57</v>
      </c>
      <c r="H126" s="1">
        <v>4.57</v>
      </c>
      <c r="I126" s="1">
        <v>5.3</v>
      </c>
      <c r="J126" s="1">
        <v>5.52</v>
      </c>
      <c r="K126" s="1">
        <v>5.74</v>
      </c>
    </row>
    <row r="127" spans="2:11" ht="12.75">
      <c r="B127" t="s">
        <v>20</v>
      </c>
      <c r="C127" s="1">
        <v>4.04</v>
      </c>
      <c r="D127" s="1">
        <v>3.94</v>
      </c>
      <c r="E127" s="1">
        <v>3.94</v>
      </c>
      <c r="F127" s="1">
        <v>4.88</v>
      </c>
      <c r="G127" s="1">
        <v>4.83</v>
      </c>
      <c r="H127" s="1">
        <v>4.83</v>
      </c>
      <c r="I127" s="1">
        <v>5.88</v>
      </c>
      <c r="J127" s="1">
        <v>5.88</v>
      </c>
      <c r="K127" s="1">
        <v>5.88</v>
      </c>
    </row>
    <row r="128" spans="2:11" ht="12.75">
      <c r="B128" t="s">
        <v>21</v>
      </c>
      <c r="C128" s="1">
        <f aca="true" t="shared" si="9" ref="C128:K128">SUM(C116:C127)/12</f>
        <v>3.741666666666666</v>
      </c>
      <c r="D128" s="1">
        <f t="shared" si="9"/>
        <v>3.9250000000000003</v>
      </c>
      <c r="E128" s="1">
        <f t="shared" si="9"/>
        <v>4.0275</v>
      </c>
      <c r="F128" s="1">
        <f t="shared" si="9"/>
        <v>4.398333333333334</v>
      </c>
      <c r="G128" s="1">
        <f t="shared" si="9"/>
        <v>4.841666666666667</v>
      </c>
      <c r="H128" s="1">
        <f t="shared" si="9"/>
        <v>4.9475</v>
      </c>
      <c r="I128" s="1">
        <f t="shared" si="9"/>
        <v>5.554166666666666</v>
      </c>
      <c r="J128" s="1">
        <f t="shared" si="9"/>
        <v>5.647499999999998</v>
      </c>
      <c r="K128" s="1">
        <f t="shared" si="9"/>
        <v>5.985833333333332</v>
      </c>
    </row>
    <row r="129" spans="2:11" ht="12.75">
      <c r="B129" t="s">
        <v>22</v>
      </c>
      <c r="C129" s="1">
        <f aca="true" t="shared" si="10" ref="C129:K129">(SUM(C100:C113)+SUM(C116:C127))/26</f>
        <v>3.6916538461538457</v>
      </c>
      <c r="D129" s="1">
        <f t="shared" si="10"/>
        <v>3.9792307692307696</v>
      </c>
      <c r="E129" s="1">
        <f t="shared" si="10"/>
        <v>4.115769230769231</v>
      </c>
      <c r="F129" s="1">
        <f t="shared" si="10"/>
        <v>4.44923076923077</v>
      </c>
      <c r="G129" s="1">
        <f t="shared" si="10"/>
        <v>4.932307692307693</v>
      </c>
      <c r="H129" s="1">
        <f t="shared" si="10"/>
        <v>5.166153846153846</v>
      </c>
      <c r="I129" s="1">
        <f t="shared" si="10"/>
        <v>5.687692307692307</v>
      </c>
      <c r="J129" s="1">
        <f t="shared" si="10"/>
        <v>5.811538461538461</v>
      </c>
      <c r="K129" s="1">
        <f t="shared" si="10"/>
        <v>6.076153846153845</v>
      </c>
    </row>
    <row r="130" spans="1:256" ht="12.75">
      <c r="A130" s="3"/>
      <c r="B130" s="3" t="s">
        <v>23</v>
      </c>
      <c r="C130" s="3">
        <f>((C129/J93)-1)*100</f>
        <v>7.133848014138233</v>
      </c>
      <c r="D130" s="3">
        <f aca="true" t="shared" si="11" ref="D130:K130">((D129/C129)-1)*100</f>
        <v>7.789921131867117</v>
      </c>
      <c r="E130" s="3">
        <f t="shared" si="11"/>
        <v>3.431277788517284</v>
      </c>
      <c r="F130" s="3">
        <f t="shared" si="11"/>
        <v>8.102046537706764</v>
      </c>
      <c r="G130" s="3">
        <f t="shared" si="11"/>
        <v>10.857538035961278</v>
      </c>
      <c r="H130" s="3">
        <f t="shared" si="11"/>
        <v>4.741110417966299</v>
      </c>
      <c r="I130" s="3">
        <f t="shared" si="11"/>
        <v>10.095294818344257</v>
      </c>
      <c r="J130" s="3">
        <f t="shared" si="11"/>
        <v>2.1774411685150152</v>
      </c>
      <c r="K130" s="3">
        <f t="shared" si="11"/>
        <v>4.55327597617472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2.75">
      <c r="A131" s="3"/>
      <c r="B131" s="3" t="s">
        <v>24</v>
      </c>
      <c r="C131" s="3">
        <v>6.5</v>
      </c>
      <c r="D131" s="3">
        <v>7.6</v>
      </c>
      <c r="E131" s="3">
        <v>11.3</v>
      </c>
      <c r="F131" s="3">
        <v>13.5</v>
      </c>
      <c r="G131" s="3">
        <v>10.3</v>
      </c>
      <c r="H131" s="3">
        <v>6.2</v>
      </c>
      <c r="I131" s="3">
        <v>3.2</v>
      </c>
      <c r="J131" s="3">
        <v>4.3</v>
      </c>
      <c r="K131" s="3">
        <v>3.6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2.75">
      <c r="A132" s="3"/>
      <c r="B132" s="3" t="s">
        <v>37</v>
      </c>
      <c r="C132" s="3">
        <v>47.7</v>
      </c>
      <c r="D132" s="3">
        <v>31.3</v>
      </c>
      <c r="E132" s="3">
        <v>13.7</v>
      </c>
      <c r="F132" s="3">
        <v>26.6</v>
      </c>
      <c r="G132" s="3">
        <v>29.1</v>
      </c>
      <c r="H132" s="3">
        <v>30.1</v>
      </c>
      <c r="I132" s="3">
        <v>19.8</v>
      </c>
      <c r="J132" s="3">
        <v>13.9</v>
      </c>
      <c r="K132" s="3">
        <v>12.8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2:11" ht="12.75">
      <c r="B133" t="s">
        <v>25</v>
      </c>
      <c r="C133" s="3">
        <v>13.9</v>
      </c>
      <c r="D133" s="3">
        <v>5</v>
      </c>
      <c r="E133" s="3">
        <v>7.2</v>
      </c>
      <c r="F133" s="3">
        <v>-1.2</v>
      </c>
      <c r="G133" s="3" t="s">
        <v>38</v>
      </c>
      <c r="H133" s="3" t="s">
        <v>38</v>
      </c>
      <c r="I133" s="3">
        <v>2.1</v>
      </c>
      <c r="J133" s="3">
        <v>-1.8</v>
      </c>
      <c r="K133" s="3">
        <v>4.7</v>
      </c>
    </row>
    <row r="135" spans="2:10" ht="12.75">
      <c r="B135" t="s">
        <v>40</v>
      </c>
      <c r="J135" s="1"/>
    </row>
    <row r="137" spans="3:17" ht="12.75">
      <c r="C137">
        <v>1991</v>
      </c>
      <c r="D137">
        <v>1992</v>
      </c>
      <c r="E137">
        <v>1993</v>
      </c>
      <c r="F137">
        <v>1994</v>
      </c>
      <c r="G137">
        <v>1995</v>
      </c>
      <c r="H137">
        <v>1996</v>
      </c>
      <c r="I137">
        <v>1997</v>
      </c>
      <c r="J137">
        <v>1998</v>
      </c>
      <c r="K137">
        <v>1999</v>
      </c>
      <c r="L137">
        <v>2000</v>
      </c>
      <c r="M137">
        <v>2001</v>
      </c>
      <c r="N137" t="s">
        <v>41</v>
      </c>
      <c r="O137">
        <v>2002</v>
      </c>
      <c r="P137">
        <v>2003</v>
      </c>
      <c r="Q137">
        <v>2004</v>
      </c>
    </row>
    <row r="138" spans="1:17" ht="12.75">
      <c r="A138" t="s">
        <v>0</v>
      </c>
      <c r="B138" t="s">
        <v>42</v>
      </c>
      <c r="C138" s="1">
        <v>7.94</v>
      </c>
      <c r="D138" s="1">
        <v>8.02</v>
      </c>
      <c r="E138" s="1">
        <v>8.02</v>
      </c>
      <c r="F138" s="1">
        <v>8.06</v>
      </c>
      <c r="G138" s="1">
        <v>8.06</v>
      </c>
      <c r="H138" s="1">
        <v>8.44</v>
      </c>
      <c r="I138" s="1">
        <v>9.68</v>
      </c>
      <c r="J138" s="1">
        <v>11.83</v>
      </c>
      <c r="K138" s="1">
        <v>13.19</v>
      </c>
      <c r="L138" s="1">
        <v>13.19</v>
      </c>
      <c r="M138" s="1">
        <v>13.36</v>
      </c>
      <c r="N138">
        <v>11.42</v>
      </c>
      <c r="O138" s="1">
        <v>11.79</v>
      </c>
      <c r="P138" s="1">
        <v>15.97</v>
      </c>
      <c r="Q138" s="1">
        <v>16.6</v>
      </c>
    </row>
    <row r="139" spans="2:17" ht="12.75">
      <c r="B139" t="s">
        <v>43</v>
      </c>
      <c r="C139" s="1">
        <v>10.3</v>
      </c>
      <c r="D139" s="2">
        <v>9.65</v>
      </c>
      <c r="E139" s="1">
        <v>11.12</v>
      </c>
      <c r="F139" s="1">
        <v>11.12</v>
      </c>
      <c r="G139" s="1">
        <v>13.14</v>
      </c>
      <c r="H139" s="1">
        <v>13.14</v>
      </c>
      <c r="I139" s="1">
        <v>15.66</v>
      </c>
      <c r="J139" s="1">
        <v>19.77</v>
      </c>
      <c r="K139" s="1">
        <v>19.82</v>
      </c>
      <c r="L139" s="1">
        <v>19.52</v>
      </c>
      <c r="M139" s="1">
        <v>19.78</v>
      </c>
      <c r="N139">
        <v>18.23</v>
      </c>
      <c r="O139" s="1">
        <v>18.23</v>
      </c>
      <c r="P139" s="1">
        <v>20.15</v>
      </c>
      <c r="Q139" s="1">
        <v>22.56</v>
      </c>
    </row>
    <row r="140" spans="2:17" ht="12.75">
      <c r="B140" t="s">
        <v>44</v>
      </c>
      <c r="C140" s="1">
        <v>10.3</v>
      </c>
      <c r="D140" s="1">
        <v>11.67</v>
      </c>
      <c r="E140" s="1">
        <v>11.67</v>
      </c>
      <c r="F140" s="1">
        <v>13.51</v>
      </c>
      <c r="G140" s="1">
        <v>13.51</v>
      </c>
      <c r="H140" s="1">
        <v>15.43</v>
      </c>
      <c r="I140" s="1">
        <v>17.69</v>
      </c>
      <c r="J140" s="1">
        <v>20.63</v>
      </c>
      <c r="K140" s="1">
        <v>24.05</v>
      </c>
      <c r="L140" s="1">
        <v>28.33</v>
      </c>
      <c r="M140" s="1">
        <v>36.08</v>
      </c>
      <c r="N140">
        <v>34.86</v>
      </c>
      <c r="O140" s="1">
        <v>39.68</v>
      </c>
      <c r="P140" s="1">
        <v>38.59</v>
      </c>
      <c r="Q140" s="1">
        <v>40.77</v>
      </c>
    </row>
    <row r="141" spans="2:17" ht="12.75">
      <c r="B141" t="s">
        <v>45</v>
      </c>
      <c r="C141" s="2">
        <v>10.28</v>
      </c>
      <c r="D141" s="1">
        <v>11.7</v>
      </c>
      <c r="E141" s="1">
        <v>11.7</v>
      </c>
      <c r="F141" s="1">
        <v>12.91</v>
      </c>
      <c r="G141" s="1">
        <v>12.93</v>
      </c>
      <c r="H141" s="1">
        <v>14.11</v>
      </c>
      <c r="I141" s="1">
        <v>16.12</v>
      </c>
      <c r="J141" s="1">
        <v>14.48</v>
      </c>
      <c r="K141" s="1">
        <v>15.04</v>
      </c>
      <c r="L141" s="1">
        <v>17.55</v>
      </c>
      <c r="M141" s="1">
        <v>19.19</v>
      </c>
      <c r="N141">
        <v>18.73</v>
      </c>
      <c r="O141" s="1">
        <v>18.73</v>
      </c>
      <c r="P141" s="1">
        <v>22.51</v>
      </c>
      <c r="Q141" s="1">
        <v>21.56</v>
      </c>
    </row>
    <row r="142" spans="2:17" ht="12.75">
      <c r="B142" t="s">
        <v>46</v>
      </c>
      <c r="C142" s="1">
        <v>7.16</v>
      </c>
      <c r="D142" s="1">
        <v>7.7</v>
      </c>
      <c r="E142" s="1">
        <v>8.7</v>
      </c>
      <c r="F142" s="2">
        <v>12.06</v>
      </c>
      <c r="G142" s="1">
        <v>12.06</v>
      </c>
      <c r="H142" s="1">
        <v>14.52</v>
      </c>
      <c r="I142" s="1">
        <v>15.29</v>
      </c>
      <c r="J142" s="1">
        <v>17.35</v>
      </c>
      <c r="K142" s="1">
        <v>18.43</v>
      </c>
      <c r="L142" s="1">
        <v>20.58</v>
      </c>
      <c r="M142" s="1">
        <v>22.33</v>
      </c>
      <c r="N142">
        <v>22.33</v>
      </c>
      <c r="O142" s="1">
        <v>22.33</v>
      </c>
      <c r="P142" s="1">
        <v>22.23</v>
      </c>
      <c r="Q142" s="1">
        <v>20.29</v>
      </c>
    </row>
    <row r="143" spans="2:17" ht="12.75">
      <c r="B143" t="s">
        <v>47</v>
      </c>
      <c r="C143" s="1">
        <v>8.96</v>
      </c>
      <c r="D143" s="1">
        <v>8.96</v>
      </c>
      <c r="E143" s="1">
        <v>9.42</v>
      </c>
      <c r="F143" s="1">
        <v>11.11</v>
      </c>
      <c r="G143" s="1">
        <v>10.6</v>
      </c>
      <c r="H143" s="1">
        <v>10.6</v>
      </c>
      <c r="I143" s="1">
        <v>10.4</v>
      </c>
      <c r="J143" s="1">
        <v>10.4</v>
      </c>
      <c r="K143" s="1">
        <v>12.23</v>
      </c>
      <c r="L143" s="2">
        <v>24.83</v>
      </c>
      <c r="M143" s="1">
        <v>23.9</v>
      </c>
      <c r="N143">
        <v>20.95</v>
      </c>
      <c r="O143" s="1">
        <v>20.44</v>
      </c>
      <c r="P143" s="1">
        <v>19.86</v>
      </c>
      <c r="Q143" s="1">
        <v>17.9</v>
      </c>
    </row>
    <row r="144" spans="2:17" ht="12.75">
      <c r="B144" t="s">
        <v>48</v>
      </c>
      <c r="C144" s="1">
        <v>7.76</v>
      </c>
      <c r="D144" s="1">
        <v>9.2</v>
      </c>
      <c r="E144" s="1">
        <v>9.2</v>
      </c>
      <c r="F144" s="1">
        <v>10.2</v>
      </c>
      <c r="G144" s="1">
        <v>10.05</v>
      </c>
      <c r="H144" s="1">
        <v>9.74</v>
      </c>
      <c r="I144" s="1">
        <v>9.65</v>
      </c>
      <c r="J144" s="1">
        <v>10.69</v>
      </c>
      <c r="K144" s="1">
        <v>11.76</v>
      </c>
      <c r="L144" s="1">
        <v>11.76</v>
      </c>
      <c r="M144" s="1">
        <v>12.61</v>
      </c>
      <c r="N144">
        <v>12.98</v>
      </c>
      <c r="O144" s="1">
        <v>12.3</v>
      </c>
      <c r="P144" s="1">
        <v>12.13</v>
      </c>
      <c r="Q144" s="1">
        <v>13.42</v>
      </c>
    </row>
    <row r="145" spans="2:17" ht="12.75">
      <c r="B145" t="s">
        <v>49</v>
      </c>
      <c r="C145" s="1">
        <v>9.03</v>
      </c>
      <c r="D145" s="1">
        <v>9.27</v>
      </c>
      <c r="E145" s="1">
        <v>9.8</v>
      </c>
      <c r="F145" s="1">
        <v>9.51</v>
      </c>
      <c r="G145" s="1">
        <v>9.51</v>
      </c>
      <c r="H145" s="1">
        <v>9.37</v>
      </c>
      <c r="I145" s="1">
        <v>9.57</v>
      </c>
      <c r="O145" s="1"/>
      <c r="P145" s="1"/>
      <c r="Q145" s="1"/>
    </row>
    <row r="146" spans="2:17" ht="12.75">
      <c r="B146" t="s">
        <v>50</v>
      </c>
      <c r="C146" s="1">
        <v>7.93</v>
      </c>
      <c r="D146" s="1">
        <v>8.93</v>
      </c>
      <c r="E146" s="1">
        <v>9.16</v>
      </c>
      <c r="F146" s="1">
        <v>9.4</v>
      </c>
      <c r="G146" s="1">
        <v>9.4</v>
      </c>
      <c r="H146" s="1">
        <v>10.16</v>
      </c>
      <c r="I146" s="1">
        <v>9.73</v>
      </c>
      <c r="J146" s="1">
        <v>8.22</v>
      </c>
      <c r="K146" s="1">
        <v>8.46</v>
      </c>
      <c r="L146" s="1">
        <v>9.33</v>
      </c>
      <c r="M146" s="1">
        <v>9.55</v>
      </c>
      <c r="N146">
        <v>10.83</v>
      </c>
      <c r="O146" s="1">
        <v>11.78</v>
      </c>
      <c r="P146" s="1">
        <v>13</v>
      </c>
      <c r="Q146" s="1">
        <v>14.42</v>
      </c>
    </row>
    <row r="147" spans="2:17" ht="12.75">
      <c r="B147" t="s">
        <v>51</v>
      </c>
      <c r="C147" s="1">
        <v>10.54</v>
      </c>
      <c r="D147" s="1">
        <v>12.28</v>
      </c>
      <c r="E147" s="1">
        <v>13.48</v>
      </c>
      <c r="F147" s="1">
        <v>14.44</v>
      </c>
      <c r="G147" s="1">
        <v>15.01</v>
      </c>
      <c r="H147" s="1">
        <v>14.58</v>
      </c>
      <c r="I147" s="1">
        <v>16.27</v>
      </c>
      <c r="J147" s="1">
        <v>20.51</v>
      </c>
      <c r="K147" s="1">
        <v>23.33</v>
      </c>
      <c r="L147" s="1">
        <v>25.94</v>
      </c>
      <c r="M147" s="1">
        <v>28.9</v>
      </c>
      <c r="N147">
        <v>24.26</v>
      </c>
      <c r="O147" s="1">
        <v>24.26</v>
      </c>
      <c r="P147" s="1">
        <v>24.86</v>
      </c>
      <c r="Q147" s="1">
        <v>24.86</v>
      </c>
    </row>
    <row r="148" spans="2:17" ht="12.75">
      <c r="B148" t="s">
        <v>52</v>
      </c>
      <c r="C148" s="1">
        <v>10.04</v>
      </c>
      <c r="D148" s="1">
        <v>10.04</v>
      </c>
      <c r="E148" s="1">
        <v>10.49</v>
      </c>
      <c r="F148" s="1">
        <v>10.62</v>
      </c>
      <c r="G148" s="1">
        <v>10.62</v>
      </c>
      <c r="H148" s="1">
        <v>11.34</v>
      </c>
      <c r="I148" s="1">
        <v>10.5</v>
      </c>
      <c r="J148" s="1">
        <v>10.58</v>
      </c>
      <c r="K148" s="1">
        <v>10.1</v>
      </c>
      <c r="L148" s="1">
        <v>11.35</v>
      </c>
      <c r="M148" s="1">
        <v>13.96</v>
      </c>
      <c r="N148">
        <v>14.07</v>
      </c>
      <c r="O148" s="1">
        <v>14.94</v>
      </c>
      <c r="P148" s="1">
        <v>15.65</v>
      </c>
      <c r="Q148" s="1">
        <v>16.49</v>
      </c>
    </row>
    <row r="149" spans="2:17" ht="12.75">
      <c r="B149" t="s">
        <v>53</v>
      </c>
      <c r="C149" s="1">
        <v>7</v>
      </c>
      <c r="D149" s="1">
        <v>7.98</v>
      </c>
      <c r="E149" s="1">
        <v>7.96</v>
      </c>
      <c r="F149" s="1">
        <v>9.73</v>
      </c>
      <c r="G149" s="1">
        <v>9.73</v>
      </c>
      <c r="H149" s="1">
        <v>11.59</v>
      </c>
      <c r="I149" s="1">
        <v>13.4</v>
      </c>
      <c r="J149" s="1">
        <v>14.94</v>
      </c>
      <c r="K149" s="1">
        <v>19.01</v>
      </c>
      <c r="L149" s="2">
        <f>23.42</f>
        <v>23.42</v>
      </c>
      <c r="M149" s="1">
        <v>22.87</v>
      </c>
      <c r="N149">
        <v>22.98</v>
      </c>
      <c r="O149" s="1">
        <v>24.6</v>
      </c>
      <c r="P149" s="1">
        <v>24.6</v>
      </c>
      <c r="Q149" s="1">
        <v>24.01</v>
      </c>
    </row>
    <row r="150" spans="2:17" ht="12.75">
      <c r="B150" t="s">
        <v>54</v>
      </c>
      <c r="C150" s="1"/>
      <c r="D150" s="1"/>
      <c r="E150" s="1"/>
      <c r="F150" s="1"/>
      <c r="G150" s="1"/>
      <c r="H150" s="1"/>
      <c r="I150" s="1"/>
      <c r="J150" s="1" t="s">
        <v>55</v>
      </c>
      <c r="K150" s="2">
        <v>15.08</v>
      </c>
      <c r="L150" s="1">
        <v>12.01</v>
      </c>
      <c r="M150" s="1">
        <v>18.41</v>
      </c>
      <c r="N150">
        <v>16.14</v>
      </c>
      <c r="O150" s="1">
        <v>15.83</v>
      </c>
      <c r="P150" s="1">
        <v>14.43</v>
      </c>
      <c r="Q150" s="1">
        <v>16.82</v>
      </c>
    </row>
    <row r="151" spans="2:17" ht="12.75">
      <c r="B151" t="s">
        <v>56</v>
      </c>
      <c r="C151" s="1">
        <v>8.42</v>
      </c>
      <c r="D151" s="1">
        <v>8.93</v>
      </c>
      <c r="E151" s="1">
        <v>8.93</v>
      </c>
      <c r="F151" s="2">
        <v>12.07</v>
      </c>
      <c r="G151" s="1">
        <v>12.07</v>
      </c>
      <c r="H151" s="1">
        <v>11.96</v>
      </c>
      <c r="I151" s="1">
        <v>13.28</v>
      </c>
      <c r="J151" s="1">
        <v>16.49</v>
      </c>
      <c r="K151" s="1">
        <v>19.93</v>
      </c>
      <c r="L151" s="1">
        <v>19.67</v>
      </c>
      <c r="M151" s="1">
        <v>19.81</v>
      </c>
      <c r="N151">
        <v>18.03</v>
      </c>
      <c r="O151" s="1">
        <v>18.03</v>
      </c>
      <c r="P151" s="1">
        <v>18.19</v>
      </c>
      <c r="Q151" s="1">
        <v>16.08</v>
      </c>
    </row>
    <row r="152" spans="2:17" ht="12.75">
      <c r="B152" t="s">
        <v>57</v>
      </c>
      <c r="C152" s="1">
        <v>13.13</v>
      </c>
      <c r="D152" s="1">
        <v>12.9</v>
      </c>
      <c r="E152" s="1">
        <v>13.73</v>
      </c>
      <c r="F152" s="1">
        <v>13.93</v>
      </c>
      <c r="G152" s="1">
        <v>13.35</v>
      </c>
      <c r="H152" s="1">
        <v>13.93</v>
      </c>
      <c r="I152" s="1">
        <v>14.86</v>
      </c>
      <c r="J152" s="1">
        <v>16.38</v>
      </c>
      <c r="K152" s="1">
        <v>16.62</v>
      </c>
      <c r="L152" s="1">
        <v>16.26</v>
      </c>
      <c r="M152" s="1">
        <v>18.04</v>
      </c>
      <c r="N152">
        <v>15.47</v>
      </c>
      <c r="O152" s="1">
        <v>15.54</v>
      </c>
      <c r="P152" s="1">
        <v>18.82</v>
      </c>
      <c r="Q152" s="1">
        <v>17.87</v>
      </c>
    </row>
    <row r="153" spans="2:17" ht="12.75">
      <c r="B153" t="s">
        <v>11</v>
      </c>
      <c r="C153" s="1">
        <f aca="true" t="shared" si="12" ref="C153:I153">SUM(C138:C152)/14</f>
        <v>9.199285714285711</v>
      </c>
      <c r="D153" s="1">
        <f t="shared" si="12"/>
        <v>9.802142857142856</v>
      </c>
      <c r="E153" s="1">
        <f t="shared" si="12"/>
        <v>10.241428571428571</v>
      </c>
      <c r="F153" s="1">
        <f t="shared" si="12"/>
        <v>11.33357142857143</v>
      </c>
      <c r="G153" s="1">
        <f t="shared" si="12"/>
        <v>11.43142857142857</v>
      </c>
      <c r="H153" s="1">
        <f t="shared" si="12"/>
        <v>12.065</v>
      </c>
      <c r="I153" s="1">
        <f t="shared" si="12"/>
        <v>13.007142857142858</v>
      </c>
      <c r="J153" s="1">
        <f>SUM(J138:J152)/13</f>
        <v>14.790000000000001</v>
      </c>
      <c r="K153" s="1">
        <f aca="true" t="shared" si="13" ref="K153:Q153">SUM(K138:K152)/14</f>
        <v>16.217857142857145</v>
      </c>
      <c r="L153" s="1">
        <f t="shared" si="13"/>
        <v>18.124285714285715</v>
      </c>
      <c r="M153" s="1">
        <f t="shared" si="13"/>
        <v>19.91357142857143</v>
      </c>
      <c r="N153" s="1">
        <f t="shared" si="13"/>
        <v>18.662857142857142</v>
      </c>
      <c r="O153" s="1">
        <f t="shared" si="13"/>
        <v>19.177142857142858</v>
      </c>
      <c r="P153" s="1">
        <f t="shared" si="13"/>
        <v>20.070714285714285</v>
      </c>
      <c r="Q153" s="1">
        <f t="shared" si="13"/>
        <v>20.260714285714283</v>
      </c>
    </row>
    <row r="154" spans="15:17" ht="12.75">
      <c r="O154" s="1"/>
      <c r="P154" s="1"/>
      <c r="Q154" s="1"/>
    </row>
    <row r="155" spans="1:17" ht="12.75">
      <c r="A155" t="s">
        <v>12</v>
      </c>
      <c r="B155" t="s">
        <v>58</v>
      </c>
      <c r="C155" s="1"/>
      <c r="D155" s="1"/>
      <c r="E155" s="1"/>
      <c r="F155" s="1"/>
      <c r="G155" s="1"/>
      <c r="H155" s="1"/>
      <c r="I155" s="1"/>
      <c r="J155" s="1" t="s">
        <v>55</v>
      </c>
      <c r="K155" s="2">
        <v>16.58</v>
      </c>
      <c r="L155" s="1">
        <v>16.58</v>
      </c>
      <c r="M155" s="1">
        <v>17.09</v>
      </c>
      <c r="N155">
        <v>13.11</v>
      </c>
      <c r="O155" s="1">
        <v>13.8</v>
      </c>
      <c r="P155" s="1">
        <v>15.46</v>
      </c>
      <c r="Q155" s="1">
        <v>17.73</v>
      </c>
    </row>
    <row r="156" spans="2:17" ht="12.75">
      <c r="B156" t="s">
        <v>59</v>
      </c>
      <c r="C156" s="1">
        <v>7.16</v>
      </c>
      <c r="D156" s="1">
        <v>8.4</v>
      </c>
      <c r="E156" s="1">
        <v>9.76</v>
      </c>
      <c r="F156" s="1">
        <v>12</v>
      </c>
      <c r="G156" s="1">
        <v>12</v>
      </c>
      <c r="H156" s="1">
        <v>13.06</v>
      </c>
      <c r="I156" s="2">
        <v>15.54</v>
      </c>
      <c r="J156" s="1">
        <v>17.78</v>
      </c>
      <c r="K156" s="1">
        <v>19.21</v>
      </c>
      <c r="L156" s="1">
        <v>19.78</v>
      </c>
      <c r="M156" s="1">
        <v>22.05</v>
      </c>
      <c r="N156">
        <v>20.77</v>
      </c>
      <c r="O156" s="1">
        <v>20.59</v>
      </c>
      <c r="P156" s="1">
        <v>17.51</v>
      </c>
      <c r="Q156" s="1">
        <v>17.51</v>
      </c>
    </row>
    <row r="157" spans="2:17" ht="12.75">
      <c r="B157" t="s">
        <v>60</v>
      </c>
      <c r="C157" s="1">
        <v>10.1</v>
      </c>
      <c r="D157" s="1">
        <v>10.87</v>
      </c>
      <c r="E157" s="1">
        <v>11.74</v>
      </c>
      <c r="F157" s="1">
        <v>13.12</v>
      </c>
      <c r="G157" s="1">
        <v>13.17</v>
      </c>
      <c r="H157" s="1">
        <v>13.12</v>
      </c>
      <c r="I157" s="1">
        <v>14.63</v>
      </c>
      <c r="J157" s="1">
        <v>14.42</v>
      </c>
      <c r="K157" s="1">
        <v>17.46</v>
      </c>
      <c r="L157" s="1">
        <v>14.3</v>
      </c>
      <c r="M157" s="1">
        <v>20.41</v>
      </c>
      <c r="N157">
        <v>21.17</v>
      </c>
      <c r="O157" s="1">
        <v>24.05</v>
      </c>
      <c r="P157" s="1">
        <v>24.21</v>
      </c>
      <c r="Q157" s="1">
        <v>28.45</v>
      </c>
    </row>
    <row r="158" spans="2:17" ht="12.75">
      <c r="B158" t="s">
        <v>61</v>
      </c>
      <c r="C158" s="1">
        <v>7.2</v>
      </c>
      <c r="D158" s="1">
        <v>7.2</v>
      </c>
      <c r="E158" s="1">
        <v>7.95</v>
      </c>
      <c r="F158" s="1">
        <v>7.95</v>
      </c>
      <c r="G158" s="1">
        <v>7.95</v>
      </c>
      <c r="H158" s="1">
        <v>7.95</v>
      </c>
      <c r="I158" s="1">
        <v>8.37</v>
      </c>
      <c r="J158" s="1">
        <v>8.37</v>
      </c>
      <c r="K158" s="1">
        <v>9.71</v>
      </c>
      <c r="L158" s="1">
        <v>10.74</v>
      </c>
      <c r="M158" s="2">
        <v>15.4</v>
      </c>
      <c r="N158">
        <v>15.41</v>
      </c>
      <c r="O158" s="1">
        <v>16.66</v>
      </c>
      <c r="P158" s="2">
        <v>18.12</v>
      </c>
      <c r="Q158" s="1">
        <v>18.17</v>
      </c>
    </row>
    <row r="159" spans="2:17" ht="12.75">
      <c r="B159" t="s">
        <v>62</v>
      </c>
      <c r="C159" s="1"/>
      <c r="D159" s="1"/>
      <c r="E159" s="2">
        <v>7.91</v>
      </c>
      <c r="F159" s="1">
        <v>7.9</v>
      </c>
      <c r="G159" s="2">
        <v>10.61</v>
      </c>
      <c r="H159" s="1">
        <v>10.61</v>
      </c>
      <c r="I159" s="1">
        <v>11.38</v>
      </c>
      <c r="J159" s="1">
        <v>15.86</v>
      </c>
      <c r="K159" s="1">
        <v>15.79</v>
      </c>
      <c r="L159" s="1">
        <v>16.5</v>
      </c>
      <c r="M159" s="1">
        <v>16.5</v>
      </c>
      <c r="N159">
        <v>15.21</v>
      </c>
      <c r="O159" s="1">
        <v>15.21</v>
      </c>
      <c r="P159" s="1">
        <v>15.21</v>
      </c>
      <c r="Q159" s="1">
        <v>15.1</v>
      </c>
    </row>
    <row r="160" spans="2:17" ht="12.75">
      <c r="B160" t="s">
        <v>63</v>
      </c>
      <c r="C160" s="1"/>
      <c r="D160" s="1"/>
      <c r="E160" s="2">
        <v>9.73</v>
      </c>
      <c r="F160" s="1">
        <v>9.92</v>
      </c>
      <c r="G160" s="1">
        <v>9.65</v>
      </c>
      <c r="H160" s="1">
        <v>10.37</v>
      </c>
      <c r="I160" s="1">
        <v>10.11</v>
      </c>
      <c r="J160" s="1">
        <v>12.15</v>
      </c>
      <c r="K160" s="1">
        <v>12.17</v>
      </c>
      <c r="L160" s="1">
        <v>12.53</v>
      </c>
      <c r="M160" s="1">
        <v>14.37</v>
      </c>
      <c r="N160">
        <v>12.72</v>
      </c>
      <c r="O160" s="1">
        <v>12.72</v>
      </c>
      <c r="P160" s="1">
        <v>12.78</v>
      </c>
      <c r="Q160" s="1">
        <v>12.78</v>
      </c>
    </row>
    <row r="161" spans="2:17" ht="12.75">
      <c r="B161" t="s">
        <v>64</v>
      </c>
      <c r="C161" s="1">
        <v>8.26</v>
      </c>
      <c r="D161" s="1">
        <v>8.26</v>
      </c>
      <c r="E161" s="1">
        <v>8.26</v>
      </c>
      <c r="F161" s="1">
        <v>9.57</v>
      </c>
      <c r="G161" s="1">
        <v>8.91</v>
      </c>
      <c r="H161" s="1">
        <v>10.65</v>
      </c>
      <c r="I161" s="1">
        <v>10.45</v>
      </c>
      <c r="J161" s="1">
        <v>11.88</v>
      </c>
      <c r="K161" s="1">
        <v>13.3</v>
      </c>
      <c r="L161" s="2">
        <v>20.01</v>
      </c>
      <c r="M161" s="1">
        <v>20.03</v>
      </c>
      <c r="N161">
        <v>17.72</v>
      </c>
      <c r="O161" s="1">
        <v>18.87</v>
      </c>
      <c r="P161" s="1">
        <v>20.78</v>
      </c>
      <c r="Q161" s="1">
        <v>22.88</v>
      </c>
    </row>
    <row r="162" spans="2:17" ht="12.75">
      <c r="B162" t="s">
        <v>65</v>
      </c>
      <c r="C162" s="1">
        <v>8.12</v>
      </c>
      <c r="D162" s="1">
        <v>9.15</v>
      </c>
      <c r="E162" s="1">
        <v>9.15</v>
      </c>
      <c r="F162" s="1">
        <v>9.68</v>
      </c>
      <c r="G162" s="1">
        <v>9.68</v>
      </c>
      <c r="H162" s="1">
        <v>9.94</v>
      </c>
      <c r="I162" s="1">
        <v>11.16</v>
      </c>
      <c r="J162" s="1">
        <v>12.21</v>
      </c>
      <c r="K162" s="1">
        <v>13.67</v>
      </c>
      <c r="L162" s="1">
        <v>15.44</v>
      </c>
      <c r="M162" s="1">
        <v>15.43</v>
      </c>
      <c r="N162">
        <v>15.51</v>
      </c>
      <c r="O162" s="1">
        <v>16.38</v>
      </c>
      <c r="P162" s="1">
        <v>16.38</v>
      </c>
      <c r="Q162" s="1">
        <v>16.92</v>
      </c>
    </row>
    <row r="163" spans="2:17" ht="12.75">
      <c r="B163" t="s">
        <v>49</v>
      </c>
      <c r="C163" s="1"/>
      <c r="D163" s="1"/>
      <c r="E163" s="1"/>
      <c r="F163" s="1"/>
      <c r="G163" s="1"/>
      <c r="H163" s="1"/>
      <c r="I163" s="1"/>
      <c r="J163" s="2">
        <v>10.28</v>
      </c>
      <c r="K163" s="1">
        <v>11.02</v>
      </c>
      <c r="L163" s="1">
        <v>11.72</v>
      </c>
      <c r="M163" s="2">
        <v>18.12</v>
      </c>
      <c r="N163">
        <v>16.32</v>
      </c>
      <c r="O163" s="1">
        <v>17.63</v>
      </c>
      <c r="P163" s="1">
        <v>16.86</v>
      </c>
      <c r="Q163" s="1">
        <v>16.86</v>
      </c>
    </row>
    <row r="164" spans="2:17" ht="12.75">
      <c r="B164" t="s">
        <v>66</v>
      </c>
      <c r="C164" s="1">
        <v>9.17</v>
      </c>
      <c r="D164" s="1">
        <v>8.67</v>
      </c>
      <c r="E164" s="1">
        <v>8.63</v>
      </c>
      <c r="F164" s="1">
        <v>8.58</v>
      </c>
      <c r="G164" s="1">
        <v>8.92</v>
      </c>
      <c r="H164" s="1">
        <v>9.07</v>
      </c>
      <c r="I164" s="1">
        <v>6.81</v>
      </c>
      <c r="J164" s="1">
        <v>9.98</v>
      </c>
      <c r="K164" s="1">
        <v>9.38</v>
      </c>
      <c r="L164" s="1">
        <v>10.29</v>
      </c>
      <c r="M164" s="1">
        <v>9.7</v>
      </c>
      <c r="N164">
        <v>9.19</v>
      </c>
      <c r="O164" s="1">
        <v>9</v>
      </c>
      <c r="P164" s="1">
        <v>10.08</v>
      </c>
      <c r="Q164" s="1">
        <v>10.82</v>
      </c>
    </row>
    <row r="165" spans="2:17" ht="12.75">
      <c r="B165" t="s">
        <v>67</v>
      </c>
      <c r="C165" s="1">
        <v>10.26</v>
      </c>
      <c r="D165" s="1">
        <v>10.89</v>
      </c>
      <c r="E165" s="1">
        <v>10.89</v>
      </c>
      <c r="F165" s="1">
        <v>10.89</v>
      </c>
      <c r="G165" s="1">
        <v>10.99</v>
      </c>
      <c r="H165" s="1">
        <v>11.83</v>
      </c>
      <c r="I165" s="1">
        <v>13.06</v>
      </c>
      <c r="J165" s="1">
        <v>16.11</v>
      </c>
      <c r="K165" s="1">
        <v>19.89</v>
      </c>
      <c r="L165" s="1">
        <v>24.29</v>
      </c>
      <c r="M165" s="1">
        <v>26.53</v>
      </c>
      <c r="N165">
        <v>22.53</v>
      </c>
      <c r="O165" s="1">
        <v>22.53</v>
      </c>
      <c r="P165" s="1">
        <v>23.61</v>
      </c>
      <c r="Q165" s="1">
        <v>23.92</v>
      </c>
    </row>
    <row r="166" spans="2:17" ht="12.75">
      <c r="B166" t="s">
        <v>68</v>
      </c>
      <c r="C166" s="1">
        <v>7.37</v>
      </c>
      <c r="D166" s="1">
        <v>8.2</v>
      </c>
      <c r="E166" s="1">
        <v>8.2</v>
      </c>
      <c r="F166" s="1">
        <v>9.75</v>
      </c>
      <c r="G166" s="1">
        <v>9.75</v>
      </c>
      <c r="H166" s="1">
        <v>11.01</v>
      </c>
      <c r="I166" s="1">
        <v>11.02</v>
      </c>
      <c r="J166" s="1">
        <v>11.22</v>
      </c>
      <c r="K166" s="1">
        <v>13.6</v>
      </c>
      <c r="L166" s="1">
        <v>13.6</v>
      </c>
      <c r="M166" s="1">
        <v>14.63</v>
      </c>
      <c r="N166">
        <v>14.33</v>
      </c>
      <c r="O166" s="1">
        <v>15.26</v>
      </c>
      <c r="P166" s="1">
        <v>17.24</v>
      </c>
      <c r="Q166" s="2">
        <v>26.08</v>
      </c>
    </row>
    <row r="167" spans="2:17" ht="12.75">
      <c r="B167" t="s">
        <v>69</v>
      </c>
      <c r="C167" s="1">
        <v>7.79</v>
      </c>
      <c r="D167" s="1">
        <v>9.23</v>
      </c>
      <c r="E167" s="1">
        <v>9.73</v>
      </c>
      <c r="F167" s="1">
        <v>9.73</v>
      </c>
      <c r="G167" s="1">
        <v>9.73</v>
      </c>
      <c r="H167" s="1">
        <v>10.09</v>
      </c>
      <c r="I167" s="1">
        <v>10.09</v>
      </c>
      <c r="J167" s="1">
        <v>9.33</v>
      </c>
      <c r="K167" s="1">
        <v>10.71</v>
      </c>
      <c r="L167" s="1">
        <v>11.8</v>
      </c>
      <c r="M167" s="2">
        <v>21.48</v>
      </c>
      <c r="N167">
        <v>19.51</v>
      </c>
      <c r="O167" s="1">
        <v>20.52</v>
      </c>
      <c r="P167" s="1">
        <v>19.53</v>
      </c>
      <c r="Q167" s="1">
        <v>17.08</v>
      </c>
    </row>
    <row r="168" spans="2:17" ht="12.75">
      <c r="B168" t="s">
        <v>70</v>
      </c>
      <c r="C168" s="1">
        <v>8.32</v>
      </c>
      <c r="D168" s="1">
        <v>9.11</v>
      </c>
      <c r="E168" s="1">
        <v>9.11</v>
      </c>
      <c r="F168" s="1">
        <v>9.81</v>
      </c>
      <c r="G168" s="1">
        <v>9.8</v>
      </c>
      <c r="H168" s="1">
        <v>9.91</v>
      </c>
      <c r="I168" s="1">
        <v>12.36</v>
      </c>
      <c r="J168" s="1">
        <v>15.47</v>
      </c>
      <c r="K168" s="1">
        <v>16.53</v>
      </c>
      <c r="L168" s="1">
        <v>17.6</v>
      </c>
      <c r="M168" s="1">
        <v>21.66</v>
      </c>
      <c r="N168">
        <v>21.43</v>
      </c>
      <c r="O168" s="1">
        <v>21.43</v>
      </c>
      <c r="P168" s="1">
        <v>23.76</v>
      </c>
      <c r="Q168" s="1">
        <v>23.76</v>
      </c>
    </row>
    <row r="169" spans="2:17" ht="12.75">
      <c r="B169" t="s">
        <v>71</v>
      </c>
      <c r="C169" s="1">
        <v>8.54</v>
      </c>
      <c r="D169" s="1">
        <v>8.54</v>
      </c>
      <c r="E169" s="1">
        <v>8.7</v>
      </c>
      <c r="F169" s="1">
        <v>9.21</v>
      </c>
      <c r="G169" s="1">
        <v>9.12</v>
      </c>
      <c r="H169" s="1">
        <v>9.88</v>
      </c>
      <c r="I169" s="1">
        <v>10.59</v>
      </c>
      <c r="J169" s="1">
        <v>11.34</v>
      </c>
      <c r="K169" s="1">
        <v>11.92</v>
      </c>
      <c r="L169" s="1">
        <v>13.02</v>
      </c>
      <c r="M169" s="1">
        <v>14.09</v>
      </c>
      <c r="N169">
        <v>13.74</v>
      </c>
      <c r="O169" s="1">
        <v>15.2</v>
      </c>
      <c r="P169" s="1">
        <v>16.23</v>
      </c>
      <c r="Q169" s="2">
        <v>21.41</v>
      </c>
    </row>
    <row r="170" spans="2:17" ht="12.75">
      <c r="B170" t="s">
        <v>72</v>
      </c>
      <c r="C170" s="1">
        <v>8.73</v>
      </c>
      <c r="D170" s="1">
        <v>8.98</v>
      </c>
      <c r="E170" s="1">
        <v>9.31</v>
      </c>
      <c r="F170" s="1">
        <v>10.57</v>
      </c>
      <c r="G170" s="1">
        <v>11.07</v>
      </c>
      <c r="H170" s="1">
        <v>10.61</v>
      </c>
      <c r="I170" s="1">
        <v>10.13</v>
      </c>
      <c r="J170" s="1">
        <v>11.47</v>
      </c>
      <c r="K170" s="1">
        <v>12.12</v>
      </c>
      <c r="L170" s="2">
        <v>21.24</v>
      </c>
      <c r="M170" s="1">
        <v>23.38</v>
      </c>
      <c r="N170">
        <v>19.24</v>
      </c>
      <c r="O170" s="1">
        <v>20.84</v>
      </c>
      <c r="P170" s="1">
        <v>21.64</v>
      </c>
      <c r="Q170" s="1">
        <v>21.6</v>
      </c>
    </row>
    <row r="171" spans="2:17" ht="12.75">
      <c r="B171" t="s">
        <v>21</v>
      </c>
      <c r="C171" s="1">
        <f>SUM(C156:C170)/12</f>
        <v>8.418333333333333</v>
      </c>
      <c r="D171" s="1">
        <f>SUM(D156:D170)/12</f>
        <v>8.958333333333334</v>
      </c>
      <c r="E171" s="1">
        <f>SUM(E156:E170)/14</f>
        <v>9.219285714285714</v>
      </c>
      <c r="F171" s="1">
        <f>SUM(F156:F170)/14</f>
        <v>9.905714285714286</v>
      </c>
      <c r="G171" s="1">
        <f>SUM(G156:G170)/14</f>
        <v>10.096428571428572</v>
      </c>
      <c r="H171" s="1">
        <f>SUM(H156:H170)/14</f>
        <v>10.578571428571431</v>
      </c>
      <c r="I171" s="1">
        <f>SUM(I156:I170)/14</f>
        <v>11.121428571428572</v>
      </c>
      <c r="J171" s="1">
        <f>SUM(J155:J170)/15</f>
        <v>12.524666666666667</v>
      </c>
      <c r="K171" s="1">
        <f aca="true" t="shared" si="14" ref="K171:Q171">SUM(K155:K170)/16</f>
        <v>13.94125</v>
      </c>
      <c r="L171" s="1">
        <f t="shared" si="14"/>
        <v>15.590000000000002</v>
      </c>
      <c r="M171" s="1">
        <f t="shared" si="14"/>
        <v>18.179374999999997</v>
      </c>
      <c r="N171" s="1">
        <f t="shared" si="14"/>
        <v>16.744374999999998</v>
      </c>
      <c r="O171" s="1">
        <f t="shared" si="14"/>
        <v>17.543125</v>
      </c>
      <c r="P171" s="1">
        <f t="shared" si="14"/>
        <v>18.0875</v>
      </c>
      <c r="Q171" s="1">
        <f t="shared" si="14"/>
        <v>19.441875000000003</v>
      </c>
    </row>
    <row r="172" spans="2:17" ht="12.75">
      <c r="B172" t="s">
        <v>22</v>
      </c>
      <c r="C172" s="1">
        <f>(SUM(C138:C152)+SUM(C156:C170))/26</f>
        <v>8.838846153846152</v>
      </c>
      <c r="D172" s="1">
        <f>(SUM(D138:D152)+SUM(D156:D170))/26</f>
        <v>9.412692307692309</v>
      </c>
      <c r="E172" s="1">
        <f aca="true" t="shared" si="15" ref="E172:J172">(SUM(E138:E152)+SUM(E156:E170))/28</f>
        <v>9.730357142857143</v>
      </c>
      <c r="F172" s="1">
        <f t="shared" si="15"/>
        <v>10.619642857142859</v>
      </c>
      <c r="G172" s="1">
        <f t="shared" si="15"/>
        <v>10.76392857142857</v>
      </c>
      <c r="H172" s="1">
        <f t="shared" si="15"/>
        <v>11.321785714285713</v>
      </c>
      <c r="I172" s="1">
        <f t="shared" si="15"/>
        <v>12.064285714285717</v>
      </c>
      <c r="J172" s="1">
        <f t="shared" si="15"/>
        <v>13.57642857142857</v>
      </c>
      <c r="K172" s="1">
        <f aca="true" t="shared" si="16" ref="K172:Q172">(SUM(K138:K152)+SUM(K156:K170))/30</f>
        <v>14.450999999999999</v>
      </c>
      <c r="L172" s="1">
        <f t="shared" si="16"/>
        <v>16.220000000000002</v>
      </c>
      <c r="M172" s="1">
        <f t="shared" si="16"/>
        <v>18.418999999999997</v>
      </c>
      <c r="N172" s="1">
        <f t="shared" si="16"/>
        <v>17.20266666666667</v>
      </c>
      <c r="O172" s="1">
        <f t="shared" si="16"/>
        <v>17.845666666666666</v>
      </c>
      <c r="P172" s="1">
        <f t="shared" si="16"/>
        <v>18.497666666666667</v>
      </c>
      <c r="Q172" s="1">
        <f t="shared" si="16"/>
        <v>19.233</v>
      </c>
    </row>
    <row r="173" spans="2:17" ht="12.75">
      <c r="B173" t="s">
        <v>23</v>
      </c>
      <c r="D173" s="3">
        <f aca="true" t="shared" si="17" ref="D173:M173">((D172/C172)-1)*100</f>
        <v>6.4923197423959245</v>
      </c>
      <c r="E173" s="3">
        <f t="shared" si="17"/>
        <v>3.3748562555819372</v>
      </c>
      <c r="F173" s="3">
        <f t="shared" si="17"/>
        <v>9.139291613140044</v>
      </c>
      <c r="G173" s="3">
        <f t="shared" si="17"/>
        <v>1.358668236085392</v>
      </c>
      <c r="H173" s="3">
        <f t="shared" si="17"/>
        <v>5.182653704502482</v>
      </c>
      <c r="I173" s="3">
        <f t="shared" si="17"/>
        <v>6.558152739661249</v>
      </c>
      <c r="J173" s="3">
        <f t="shared" si="17"/>
        <v>12.534043812907015</v>
      </c>
      <c r="K173" s="3">
        <f t="shared" si="17"/>
        <v>6.441837217867108</v>
      </c>
      <c r="L173" s="3">
        <f t="shared" si="17"/>
        <v>12.241367379420144</v>
      </c>
      <c r="M173" s="3">
        <f t="shared" si="17"/>
        <v>13.55733662145495</v>
      </c>
      <c r="O173" s="3">
        <f>((O172/N172)-1)*100</f>
        <v>3.737792590296052</v>
      </c>
      <c r="P173" s="3">
        <f>((P172/O172)-1)*100</f>
        <v>3.6535480135233556</v>
      </c>
      <c r="Q173" s="3">
        <f>((Q172/P172)-1)*100</f>
        <v>3.9752761609572307</v>
      </c>
    </row>
    <row r="174" spans="2:15" ht="12.75">
      <c r="B174" t="s">
        <v>73</v>
      </c>
      <c r="C174" s="3"/>
      <c r="D174" s="3">
        <v>3</v>
      </c>
      <c r="E174" s="3">
        <v>3</v>
      </c>
      <c r="F174" s="3">
        <v>2.6</v>
      </c>
      <c r="G174" s="3">
        <v>2.8</v>
      </c>
      <c r="H174" s="3">
        <v>2.9</v>
      </c>
      <c r="I174" s="3">
        <v>2.3</v>
      </c>
      <c r="J174" s="3">
        <v>1.6</v>
      </c>
      <c r="K174" s="3">
        <v>2.2</v>
      </c>
      <c r="L174" s="3">
        <v>3.4</v>
      </c>
      <c r="M174" s="3">
        <v>2.8</v>
      </c>
      <c r="O174">
        <v>1.6</v>
      </c>
    </row>
    <row r="175" spans="2:15" ht="12.75">
      <c r="B175" t="s">
        <v>74</v>
      </c>
      <c r="D175">
        <v>20.8</v>
      </c>
      <c r="E175">
        <v>4.6</v>
      </c>
      <c r="F175">
        <v>8.6</v>
      </c>
      <c r="G175">
        <v>-4.9</v>
      </c>
      <c r="H175">
        <v>0.8</v>
      </c>
      <c r="I175">
        <v>19.3</v>
      </c>
      <c r="J175">
        <v>4.6</v>
      </c>
      <c r="K175">
        <v>15.2</v>
      </c>
      <c r="L175">
        <v>17.7</v>
      </c>
      <c r="M175">
        <v>12.8</v>
      </c>
      <c r="O175">
        <v>7.3</v>
      </c>
    </row>
    <row r="176" spans="2:12" ht="12.75">
      <c r="B176" t="s">
        <v>25</v>
      </c>
      <c r="D176">
        <v>-1.7</v>
      </c>
      <c r="E176">
        <v>12.2</v>
      </c>
      <c r="F176" t="s">
        <v>38</v>
      </c>
      <c r="G176" t="s">
        <v>38</v>
      </c>
      <c r="H176" t="s">
        <v>38</v>
      </c>
      <c r="I176">
        <v>5.1</v>
      </c>
      <c r="J176">
        <v>2.1</v>
      </c>
      <c r="K176">
        <v>-0.3</v>
      </c>
      <c r="L176">
        <v>3.7</v>
      </c>
    </row>
    <row r="177" ht="12.75">
      <c r="C177" t="s">
        <v>75</v>
      </c>
    </row>
    <row r="179" spans="1:2" ht="12.75">
      <c r="A179" t="s">
        <v>76</v>
      </c>
      <c r="B179" t="s">
        <v>77</v>
      </c>
    </row>
    <row r="180" ht="12.75">
      <c r="B180" t="s">
        <v>78</v>
      </c>
    </row>
    <row r="181" ht="12.75">
      <c r="B181" t="s">
        <v>79</v>
      </c>
    </row>
    <row r="182" ht="12.75">
      <c r="B182" t="s">
        <v>80</v>
      </c>
    </row>
    <row r="184" spans="1:2" ht="12.75">
      <c r="A184" t="s">
        <v>81</v>
      </c>
      <c r="B184" t="s">
        <v>82</v>
      </c>
    </row>
    <row r="185" ht="12.75">
      <c r="B185" t="s">
        <v>83</v>
      </c>
    </row>
    <row r="186" ht="12.75">
      <c r="B186" t="s">
        <v>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2004-04-08T01:42:46Z</dcterms:modified>
  <cp:category/>
  <cp:version/>
  <cp:contentType/>
  <cp:contentStatus/>
</cp:coreProperties>
</file>